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ttps://gates4-my.sharepoint.com/personal/ts7306_gates_com/Documents/Documents/Website Requests Tickets/Policies/CMRT/"/>
    </mc:Choice>
  </mc:AlternateContent>
  <xr:revisionPtr revIDLastSave="0" documentId="13_ncr:1_{C15B19B0-84BF-498B-A0DC-841638E8E96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V7" i="5"/>
  <c r="J7" i="5"/>
  <c r="E7" i="5"/>
  <c r="V8" i="5"/>
  <c r="J8" i="5"/>
  <c r="E8" i="5"/>
  <c r="V9" i="5"/>
  <c r="J9" i="5"/>
  <c r="E9" i="5"/>
  <c r="V10" i="5"/>
  <c r="J10" i="5"/>
  <c r="E10" i="5"/>
  <c r="V11" i="5"/>
  <c r="J11" i="5"/>
  <c r="E11" i="5"/>
  <c r="V12" i="5"/>
  <c r="J12" i="5"/>
  <c r="E12" i="5"/>
  <c r="V13" i="5"/>
  <c r="J13" i="5"/>
  <c r="E13" i="5"/>
  <c r="X13" i="5" s="1"/>
  <c r="V14" i="5"/>
  <c r="J14" i="5"/>
  <c r="E14" i="5"/>
  <c r="V15" i="5"/>
  <c r="J15" i="5"/>
  <c r="E15" i="5"/>
  <c r="V16" i="5"/>
  <c r="J16" i="5"/>
  <c r="E16" i="5"/>
  <c r="V17" i="5"/>
  <c r="J17" i="5"/>
  <c r="E17" i="5"/>
  <c r="V18" i="5"/>
  <c r="J18" i="5"/>
  <c r="E18" i="5"/>
  <c r="V19" i="5"/>
  <c r="J19" i="5"/>
  <c r="E19" i="5"/>
  <c r="V20" i="5"/>
  <c r="J20" i="5"/>
  <c r="E20" i="5"/>
  <c r="X20" i="5" s="1"/>
  <c r="V21" i="5"/>
  <c r="J21" i="5"/>
  <c r="T21" i="5"/>
  <c r="V22" i="5"/>
  <c r="J22" i="5"/>
  <c r="T22" i="5"/>
  <c r="V23" i="5"/>
  <c r="J23" i="5"/>
  <c r="T23" i="5"/>
  <c r="V24" i="5"/>
  <c r="J24" i="5"/>
  <c r="T24" i="5"/>
  <c r="V25" i="5"/>
  <c r="J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E21" i="5"/>
  <c r="E22" i="5"/>
  <c r="E23" i="5"/>
  <c r="E24" i="5"/>
  <c r="E25" i="5"/>
  <c r="V26" i="5"/>
  <c r="E26" i="5"/>
  <c r="X26" i="5" s="1"/>
  <c r="V27" i="5"/>
  <c r="E27" i="5"/>
  <c r="V28" i="5"/>
  <c r="E28" i="5"/>
  <c r="X28" i="5" s="1"/>
  <c r="V29" i="5"/>
  <c r="E29" i="5"/>
  <c r="X29" i="5" s="1"/>
  <c r="V30" i="5"/>
  <c r="E30" i="5"/>
  <c r="X30" i="5" s="1"/>
  <c r="V31" i="5"/>
  <c r="E31" i="5"/>
  <c r="V32" i="5"/>
  <c r="E32" i="5"/>
  <c r="V33" i="5"/>
  <c r="E33" i="5"/>
  <c r="X33" i="5" s="1"/>
  <c r="V34" i="5"/>
  <c r="E34" i="5"/>
  <c r="X34" i="5" s="1"/>
  <c r="V35" i="5"/>
  <c r="E35" i="5"/>
  <c r="V36" i="5"/>
  <c r="E36" i="5"/>
  <c r="X36" i="5" s="1"/>
  <c r="V37" i="5"/>
  <c r="E37" i="5"/>
  <c r="V38" i="5"/>
  <c r="E38" i="5"/>
  <c r="X38" i="5" s="1"/>
  <c r="V39" i="5"/>
  <c r="E39" i="5"/>
  <c r="V40" i="5"/>
  <c r="E40" i="5"/>
  <c r="X40" i="5" s="1"/>
  <c r="V41" i="5"/>
  <c r="E41" i="5"/>
  <c r="X41" i="5" s="1"/>
  <c r="V42" i="5"/>
  <c r="E42" i="5"/>
  <c r="X42" i="5" s="1"/>
  <c r="V43" i="5"/>
  <c r="E43" i="5"/>
  <c r="V44" i="5"/>
  <c r="E44" i="5"/>
  <c r="V45" i="5"/>
  <c r="E45" i="5"/>
  <c r="X45" i="5" s="1"/>
  <c r="V46" i="5"/>
  <c r="E46" i="5"/>
  <c r="X46" i="5" s="1"/>
  <c r="V47" i="5"/>
  <c r="E47" i="5"/>
  <c r="V48" i="5"/>
  <c r="E48" i="5"/>
  <c r="V49" i="5"/>
  <c r="E49" i="5"/>
  <c r="X49" i="5" s="1"/>
  <c r="V50" i="5"/>
  <c r="E50" i="5"/>
  <c r="X50" i="5" s="1"/>
  <c r="V51" i="5"/>
  <c r="E51" i="5"/>
  <c r="V52" i="5"/>
  <c r="E52" i="5"/>
  <c r="V53" i="5"/>
  <c r="E53" i="5"/>
  <c r="X53" i="5" s="1"/>
  <c r="V54" i="5"/>
  <c r="E54" i="5"/>
  <c r="X54" i="5" s="1"/>
  <c r="V55" i="5"/>
  <c r="E55" i="5"/>
  <c r="V56" i="5"/>
  <c r="E56" i="5"/>
  <c r="X56" i="5" s="1"/>
  <c r="V57" i="5"/>
  <c r="E57" i="5"/>
  <c r="X57" i="5" s="1"/>
  <c r="V58" i="5"/>
  <c r="E58" i="5"/>
  <c r="X58" i="5" s="1"/>
  <c r="V59" i="5"/>
  <c r="E59" i="5"/>
  <c r="V60" i="5"/>
  <c r="E60" i="5"/>
  <c r="X60" i="5" s="1"/>
  <c r="V61" i="5"/>
  <c r="E61" i="5"/>
  <c r="X61" i="5" s="1"/>
  <c r="V62" i="5"/>
  <c r="E62" i="5"/>
  <c r="X62" i="5" s="1"/>
  <c r="V63" i="5"/>
  <c r="E63" i="5"/>
  <c r="V64" i="5"/>
  <c r="E64" i="5"/>
  <c r="X64" i="5" s="1"/>
  <c r="V65" i="5"/>
  <c r="E65" i="5"/>
  <c r="X65" i="5" s="1"/>
  <c r="V66" i="5"/>
  <c r="E66" i="5"/>
  <c r="X66" i="5" s="1"/>
  <c r="V67" i="5"/>
  <c r="E67" i="5"/>
  <c r="V68" i="5"/>
  <c r="E68" i="5"/>
  <c r="V69" i="5"/>
  <c r="E69" i="5"/>
  <c r="X69" i="5" s="1"/>
  <c r="V70" i="5"/>
  <c r="E70" i="5"/>
  <c r="X70" i="5" s="1"/>
  <c r="V71" i="5"/>
  <c r="E71" i="5"/>
  <c r="V72" i="5"/>
  <c r="E72" i="5"/>
  <c r="X72" i="5" s="1"/>
  <c r="V73" i="5"/>
  <c r="E73" i="5"/>
  <c r="X73" i="5" s="1"/>
  <c r="V74" i="5"/>
  <c r="E74" i="5"/>
  <c r="X74" i="5" s="1"/>
  <c r="V75" i="5"/>
  <c r="E75" i="5"/>
  <c r="V76" i="5"/>
  <c r="E76" i="5"/>
  <c r="V77" i="5"/>
  <c r="E77" i="5"/>
  <c r="V78" i="5"/>
  <c r="E78" i="5"/>
  <c r="X78" i="5" s="1"/>
  <c r="V79" i="5"/>
  <c r="E79" i="5"/>
  <c r="V80" i="5"/>
  <c r="E80" i="5"/>
  <c r="X80" i="5" s="1"/>
  <c r="V81" i="5"/>
  <c r="E81" i="5"/>
  <c r="X81" i="5" s="1"/>
  <c r="V82" i="5"/>
  <c r="E82" i="5"/>
  <c r="X82" i="5" s="1"/>
  <c r="V83" i="5"/>
  <c r="E83" i="5"/>
  <c r="V84" i="5"/>
  <c r="E84" i="5"/>
  <c r="X84" i="5" s="1"/>
  <c r="V85" i="5"/>
  <c r="E85" i="5"/>
  <c r="V86" i="5"/>
  <c r="E86" i="5"/>
  <c r="X86" i="5" s="1"/>
  <c r="V87" i="5"/>
  <c r="E87" i="5"/>
  <c r="V88" i="5"/>
  <c r="E88" i="5"/>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V102" i="5"/>
  <c r="E102" i="5"/>
  <c r="X102" i="5" s="1"/>
  <c r="V103" i="5"/>
  <c r="E103" i="5"/>
  <c r="V104" i="5"/>
  <c r="E104" i="5"/>
  <c r="X104" i="5" s="1"/>
  <c r="V105" i="5"/>
  <c r="E105" i="5"/>
  <c r="V106" i="5"/>
  <c r="E106" i="5"/>
  <c r="X106" i="5" s="1"/>
  <c r="V107" i="5"/>
  <c r="E107" i="5"/>
  <c r="V108" i="5"/>
  <c r="E108" i="5"/>
  <c r="X108" i="5" s="1"/>
  <c r="V109" i="5"/>
  <c r="E109" i="5"/>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V124" i="5"/>
  <c r="E124" i="5"/>
  <c r="X124" i="5" s="1"/>
  <c r="V125" i="5"/>
  <c r="E125" i="5"/>
  <c r="X125" i="5" s="1"/>
  <c r="V126" i="5"/>
  <c r="E126" i="5"/>
  <c r="X126" i="5" s="1"/>
  <c r="V127" i="5"/>
  <c r="E127" i="5"/>
  <c r="V128" i="5"/>
  <c r="E128" i="5"/>
  <c r="X128" i="5" s="1"/>
  <c r="V129" i="5"/>
  <c r="E129" i="5"/>
  <c r="X129" i="5" s="1"/>
  <c r="V130" i="5"/>
  <c r="E130" i="5"/>
  <c r="X130" i="5" s="1"/>
  <c r="V131" i="5"/>
  <c r="E131" i="5"/>
  <c r="V132" i="5"/>
  <c r="E132" i="5"/>
  <c r="V133" i="5"/>
  <c r="E133" i="5"/>
  <c r="X133" i="5" s="1"/>
  <c r="V134" i="5"/>
  <c r="E134" i="5"/>
  <c r="X134" i="5" s="1"/>
  <c r="V135" i="5"/>
  <c r="E135" i="5"/>
  <c r="V136" i="5"/>
  <c r="E136" i="5"/>
  <c r="V137" i="5"/>
  <c r="E137" i="5"/>
  <c r="V138" i="5"/>
  <c r="E138" i="5"/>
  <c r="X138" i="5" s="1"/>
  <c r="V139" i="5"/>
  <c r="E139" i="5"/>
  <c r="V140" i="5"/>
  <c r="E140" i="5"/>
  <c r="X140" i="5" s="1"/>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X152" i="5" s="1"/>
  <c r="V153" i="5"/>
  <c r="E153" i="5"/>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V166" i="5"/>
  <c r="E166" i="5"/>
  <c r="X166" i="5" s="1"/>
  <c r="V167" i="5"/>
  <c r="E167" i="5"/>
  <c r="V168" i="5"/>
  <c r="E168" i="5"/>
  <c r="V169" i="5"/>
  <c r="E169" i="5"/>
  <c r="X169" i="5" s="1"/>
  <c r="V170" i="5"/>
  <c r="E170" i="5"/>
  <c r="X170" i="5" s="1"/>
  <c r="V171" i="5"/>
  <c r="E171" i="5"/>
  <c r="V172" i="5"/>
  <c r="E172" i="5"/>
  <c r="V173" i="5"/>
  <c r="E173" i="5"/>
  <c r="V174" i="5"/>
  <c r="E174" i="5"/>
  <c r="X174" i="5" s="1"/>
  <c r="V175" i="5"/>
  <c r="E175" i="5"/>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V185" i="5"/>
  <c r="E185" i="5"/>
  <c r="X185" i="5" s="1"/>
  <c r="V186" i="5"/>
  <c r="E186" i="5"/>
  <c r="X186" i="5" s="1"/>
  <c r="V187" i="5"/>
  <c r="E187" i="5"/>
  <c r="V188" i="5"/>
  <c r="E188" i="5"/>
  <c r="V189" i="5"/>
  <c r="E189" i="5"/>
  <c r="X189" i="5" s="1"/>
  <c r="V190" i="5"/>
  <c r="E190" i="5"/>
  <c r="X190" i="5" s="1"/>
  <c r="V191" i="5"/>
  <c r="E191" i="5"/>
  <c r="V192" i="5"/>
  <c r="E192" i="5"/>
  <c r="V193" i="5"/>
  <c r="E193" i="5"/>
  <c r="X193" i="5" s="1"/>
  <c r="V194" i="5"/>
  <c r="E194" i="5"/>
  <c r="X194" i="5" s="1"/>
  <c r="V195" i="5"/>
  <c r="E195" i="5"/>
  <c r="V196" i="5"/>
  <c r="E196" i="5"/>
  <c r="X196" i="5" s="1"/>
  <c r="V197" i="5"/>
  <c r="E197" i="5"/>
  <c r="X197" i="5" s="1"/>
  <c r="V198" i="5"/>
  <c r="E198" i="5"/>
  <c r="X198" i="5" s="1"/>
  <c r="V199" i="5"/>
  <c r="E199" i="5"/>
  <c r="V200" i="5"/>
  <c r="E200" i="5"/>
  <c r="X200" i="5" s="1"/>
  <c r="V201" i="5"/>
  <c r="E201" i="5"/>
  <c r="X201" i="5" s="1"/>
  <c r="V202" i="5"/>
  <c r="E202" i="5"/>
  <c r="X202" i="5" s="1"/>
  <c r="V203" i="5"/>
  <c r="E203" i="5"/>
  <c r="V204" i="5"/>
  <c r="E204" i="5"/>
  <c r="V205" i="5"/>
  <c r="E205" i="5"/>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V220" i="5"/>
  <c r="E220" i="5"/>
  <c r="V221" i="5"/>
  <c r="E221" i="5"/>
  <c r="X221" i="5" s="1"/>
  <c r="V222" i="5"/>
  <c r="E222" i="5"/>
  <c r="X222" i="5" s="1"/>
  <c r="V223" i="5"/>
  <c r="E223" i="5"/>
  <c r="V224" i="5"/>
  <c r="E224" i="5"/>
  <c r="V225" i="5"/>
  <c r="E225" i="5"/>
  <c r="X225" i="5" s="1"/>
  <c r="V226" i="5"/>
  <c r="E226" i="5"/>
  <c r="X226" i="5" s="1"/>
  <c r="V227" i="5"/>
  <c r="E227" i="5"/>
  <c r="V228" i="5"/>
  <c r="E228" i="5"/>
  <c r="X228" i="5" s="1"/>
  <c r="V229" i="5"/>
  <c r="E229" i="5"/>
  <c r="X229" i="5" s="1"/>
  <c r="V230" i="5"/>
  <c r="E230" i="5"/>
  <c r="X230" i="5" s="1"/>
  <c r="V231" i="5"/>
  <c r="E231" i="5"/>
  <c r="V232" i="5"/>
  <c r="E232" i="5"/>
  <c r="V233" i="5"/>
  <c r="E233" i="5"/>
  <c r="X233" i="5" s="1"/>
  <c r="V234" i="5"/>
  <c r="E234" i="5"/>
  <c r="X234" i="5" s="1"/>
  <c r="V235" i="5"/>
  <c r="E235" i="5"/>
  <c r="V236" i="5"/>
  <c r="E236" i="5"/>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V248" i="5"/>
  <c r="E248" i="5"/>
  <c r="V249" i="5"/>
  <c r="E249" i="5"/>
  <c r="V250" i="5"/>
  <c r="E250" i="5"/>
  <c r="X250" i="5" s="1"/>
  <c r="V251" i="5"/>
  <c r="E251" i="5"/>
  <c r="V252" i="5"/>
  <c r="E252" i="5"/>
  <c r="V253" i="5"/>
  <c r="E253" i="5"/>
  <c r="X253" i="5" s="1"/>
  <c r="V254" i="5"/>
  <c r="E254" i="5"/>
  <c r="X254" i="5" s="1"/>
  <c r="V255" i="5"/>
  <c r="E255" i="5"/>
  <c r="V256" i="5"/>
  <c r="E256" i="5"/>
  <c r="V257" i="5"/>
  <c r="E257" i="5"/>
  <c r="V258" i="5"/>
  <c r="E258" i="5"/>
  <c r="X258" i="5" s="1"/>
  <c r="V259" i="5"/>
  <c r="E259" i="5"/>
  <c r="V260" i="5"/>
  <c r="E260" i="5"/>
  <c r="X260" i="5" s="1"/>
  <c r="V261" i="5"/>
  <c r="E261" i="5"/>
  <c r="X261" i="5" s="1"/>
  <c r="V262" i="5"/>
  <c r="E262" i="5"/>
  <c r="X262" i="5" s="1"/>
  <c r="V263" i="5"/>
  <c r="E263" i="5"/>
  <c r="V264" i="5"/>
  <c r="E264" i="5"/>
  <c r="V265" i="5"/>
  <c r="E265" i="5"/>
  <c r="X265" i="5" s="1"/>
  <c r="V266" i="5"/>
  <c r="E266" i="5"/>
  <c r="X266" i="5" s="1"/>
  <c r="V267" i="5"/>
  <c r="E267" i="5"/>
  <c r="V268" i="5"/>
  <c r="E268" i="5"/>
  <c r="V269" i="5"/>
  <c r="E269" i="5"/>
  <c r="X269" i="5" s="1"/>
  <c r="V270" i="5"/>
  <c r="E270" i="5"/>
  <c r="X270" i="5" s="1"/>
  <c r="V271" i="5"/>
  <c r="E271" i="5"/>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V281" i="5"/>
  <c r="E281" i="5"/>
  <c r="V282" i="5"/>
  <c r="E282" i="5"/>
  <c r="X282" i="5" s="1"/>
  <c r="V283" i="5"/>
  <c r="E283" i="5"/>
  <c r="V284" i="5"/>
  <c r="E284" i="5"/>
  <c r="V285" i="5"/>
  <c r="E285" i="5"/>
  <c r="X285" i="5" s="1"/>
  <c r="V286" i="5"/>
  <c r="E286" i="5"/>
  <c r="X286" i="5" s="1"/>
  <c r="V287" i="5"/>
  <c r="E287" i="5"/>
  <c r="V288" i="5"/>
  <c r="E288" i="5"/>
  <c r="X288" i="5" s="1"/>
  <c r="V289" i="5"/>
  <c r="E289" i="5"/>
  <c r="X289" i="5" s="1"/>
  <c r="V290" i="5"/>
  <c r="E290" i="5"/>
  <c r="X290" i="5" s="1"/>
  <c r="V291" i="5"/>
  <c r="E291" i="5"/>
  <c r="V292" i="5"/>
  <c r="E292" i="5"/>
  <c r="V293" i="5"/>
  <c r="E293" i="5"/>
  <c r="X293" i="5" s="1"/>
  <c r="V294" i="5"/>
  <c r="E294" i="5"/>
  <c r="X294" i="5" s="1"/>
  <c r="V295" i="5"/>
  <c r="E295" i="5"/>
  <c r="V296" i="5"/>
  <c r="E296" i="5"/>
  <c r="V297" i="5"/>
  <c r="E297" i="5"/>
  <c r="X297" i="5" s="1"/>
  <c r="V298" i="5"/>
  <c r="E298" i="5"/>
  <c r="X298" i="5" s="1"/>
  <c r="V299" i="5"/>
  <c r="E299" i="5"/>
  <c r="V300" i="5"/>
  <c r="E300" i="5"/>
  <c r="X300" i="5" s="1"/>
  <c r="V301" i="5"/>
  <c r="E301" i="5"/>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V313" i="5"/>
  <c r="E313" i="5"/>
  <c r="V314" i="5"/>
  <c r="E314" i="5"/>
  <c r="X314" i="5" s="1"/>
  <c r="V315" i="5"/>
  <c r="E315" i="5"/>
  <c r="V316" i="5"/>
  <c r="E316" i="5"/>
  <c r="X316" i="5" s="1"/>
  <c r="V317" i="5"/>
  <c r="E317" i="5"/>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V350" i="5"/>
  <c r="E350" i="5"/>
  <c r="X350" i="5" s="1"/>
  <c r="V351" i="5"/>
  <c r="E351" i="5"/>
  <c r="V352" i="5"/>
  <c r="E352" i="5"/>
  <c r="X352" i="5" s="1"/>
  <c r="V353" i="5"/>
  <c r="E353" i="5"/>
  <c r="X353" i="5" s="1"/>
  <c r="V354" i="5"/>
  <c r="E354" i="5"/>
  <c r="X354" i="5" s="1"/>
  <c r="V355" i="5"/>
  <c r="E355" i="5"/>
  <c r="V356" i="5"/>
  <c r="E356" i="5"/>
  <c r="V357" i="5"/>
  <c r="E357" i="5"/>
  <c r="X357" i="5" s="1"/>
  <c r="V358" i="5"/>
  <c r="E358" i="5"/>
  <c r="X358" i="5" s="1"/>
  <c r="V359" i="5"/>
  <c r="E359" i="5"/>
  <c r="V360" i="5"/>
  <c r="E360" i="5"/>
  <c r="X360" i="5" s="1"/>
  <c r="V361" i="5"/>
  <c r="E361" i="5"/>
  <c r="X361" i="5" s="1"/>
  <c r="V362" i="5"/>
  <c r="E362" i="5"/>
  <c r="X362" i="5" s="1"/>
  <c r="V363" i="5"/>
  <c r="E363" i="5"/>
  <c r="V364" i="5"/>
  <c r="E364" i="5"/>
  <c r="V365" i="5"/>
  <c r="E365" i="5"/>
  <c r="V366" i="5"/>
  <c r="E366" i="5"/>
  <c r="X366" i="5" s="1"/>
  <c r="V367" i="5"/>
  <c r="E367" i="5"/>
  <c r="V368" i="5"/>
  <c r="E368" i="5"/>
  <c r="X368" i="5" s="1"/>
  <c r="V369" i="5"/>
  <c r="E369" i="5"/>
  <c r="X369" i="5" s="1"/>
  <c r="V370" i="5"/>
  <c r="E370" i="5"/>
  <c r="X370" i="5" s="1"/>
  <c r="V371" i="5"/>
  <c r="E371" i="5"/>
  <c r="V372" i="5"/>
  <c r="E372" i="5"/>
  <c r="X372" i="5" s="1"/>
  <c r="V373" i="5"/>
  <c r="E373" i="5"/>
  <c r="V374" i="5"/>
  <c r="E374" i="5"/>
  <c r="X374" i="5" s="1"/>
  <c r="V375" i="5"/>
  <c r="E375" i="5"/>
  <c r="V376" i="5"/>
  <c r="E376" i="5"/>
  <c r="X376" i="5" s="1"/>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X388" i="5" s="1"/>
  <c r="V389" i="5"/>
  <c r="E389" i="5"/>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V457" i="5"/>
  <c r="E457" i="5"/>
  <c r="X457" i="5" s="1"/>
  <c r="V458" i="5"/>
  <c r="E458" i="5"/>
  <c r="X458" i="5" s="1"/>
  <c r="V459" i="5"/>
  <c r="E459" i="5"/>
  <c r="V460" i="5"/>
  <c r="E460" i="5"/>
  <c r="V461" i="5"/>
  <c r="E461" i="5"/>
  <c r="X461" i="5" s="1"/>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V482" i="5"/>
  <c r="E482" i="5"/>
  <c r="X482" i="5" s="1"/>
  <c r="V483" i="5"/>
  <c r="E483" i="5"/>
  <c r="V484" i="5"/>
  <c r="E484" i="5"/>
  <c r="X484" i="5" s="1"/>
  <c r="V485" i="5"/>
  <c r="E485" i="5"/>
  <c r="X485" i="5" s="1"/>
  <c r="V486" i="5"/>
  <c r="E486" i="5"/>
  <c r="X486" i="5" s="1"/>
  <c r="V487" i="5"/>
  <c r="E487" i="5"/>
  <c r="V488" i="5"/>
  <c r="E488" i="5"/>
  <c r="V489" i="5"/>
  <c r="E489" i="5"/>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V505" i="5"/>
  <c r="E505" i="5"/>
  <c r="V506" i="5"/>
  <c r="E506" i="5"/>
  <c r="X506" i="5" s="1"/>
  <c r="V507" i="5"/>
  <c r="E507" i="5"/>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V518" i="5"/>
  <c r="E518" i="5"/>
  <c r="X518" i="5" s="1"/>
  <c r="V519" i="5"/>
  <c r="E519" i="5"/>
  <c r="V520" i="5"/>
  <c r="E520" i="5"/>
  <c r="V521" i="5"/>
  <c r="E521" i="5"/>
  <c r="V522" i="5"/>
  <c r="E522" i="5"/>
  <c r="X522" i="5" s="1"/>
  <c r="V523" i="5"/>
  <c r="E523" i="5"/>
  <c r="V524" i="5"/>
  <c r="E524" i="5"/>
  <c r="X524" i="5" s="1"/>
  <c r="V525" i="5"/>
  <c r="E525" i="5"/>
  <c r="X525" i="5" s="1"/>
  <c r="V526" i="5"/>
  <c r="E526" i="5"/>
  <c r="X526" i="5" s="1"/>
  <c r="V527" i="5"/>
  <c r="E527" i="5"/>
  <c r="V528" i="5"/>
  <c r="E528" i="5"/>
  <c r="X528" i="5" s="1"/>
  <c r="V529" i="5"/>
  <c r="E529" i="5"/>
  <c r="V530" i="5"/>
  <c r="E530" i="5"/>
  <c r="X530" i="5" s="1"/>
  <c r="V531" i="5"/>
  <c r="E531" i="5"/>
  <c r="V532" i="5"/>
  <c r="E532" i="5"/>
  <c r="V533" i="5"/>
  <c r="E533" i="5"/>
  <c r="V534" i="5"/>
  <c r="E534" i="5"/>
  <c r="X534" i="5" s="1"/>
  <c r="V535" i="5"/>
  <c r="E535" i="5"/>
  <c r="V536" i="5"/>
  <c r="E536" i="5"/>
  <c r="V537" i="5"/>
  <c r="E537" i="5"/>
  <c r="X537" i="5" s="1"/>
  <c r="V538" i="5"/>
  <c r="E538" i="5"/>
  <c r="X538" i="5" s="1"/>
  <c r="V539" i="5"/>
  <c r="E539" i="5"/>
  <c r="V540" i="5"/>
  <c r="E540" i="5"/>
  <c r="X540" i="5" s="1"/>
  <c r="V541" i="5"/>
  <c r="E541" i="5"/>
  <c r="X541" i="5" s="1"/>
  <c r="V542" i="5"/>
  <c r="E542" i="5"/>
  <c r="X542" i="5" s="1"/>
  <c r="V543" i="5"/>
  <c r="E543" i="5"/>
  <c r="V544" i="5"/>
  <c r="E544" i="5"/>
  <c r="X544" i="5" s="1"/>
  <c r="V545" i="5"/>
  <c r="E545" i="5"/>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V561" i="5"/>
  <c r="E561" i="5"/>
  <c r="X561" i="5" s="1"/>
  <c r="V562" i="5"/>
  <c r="E562" i="5"/>
  <c r="X562" i="5" s="1"/>
  <c r="V563" i="5"/>
  <c r="E563" i="5"/>
  <c r="V564" i="5"/>
  <c r="E564" i="5"/>
  <c r="X564" i="5" s="1"/>
  <c r="V565" i="5"/>
  <c r="E565" i="5"/>
  <c r="V566" i="5"/>
  <c r="E566" i="5"/>
  <c r="X566" i="5" s="1"/>
  <c r="V567" i="5"/>
  <c r="E567" i="5"/>
  <c r="V568" i="5"/>
  <c r="E568" i="5"/>
  <c r="V569" i="5"/>
  <c r="E569" i="5"/>
  <c r="V570" i="5"/>
  <c r="E570" i="5"/>
  <c r="X570" i="5" s="1"/>
  <c r="V571" i="5"/>
  <c r="E571" i="5"/>
  <c r="V572" i="5"/>
  <c r="E572" i="5"/>
  <c r="X572" i="5" s="1"/>
  <c r="V573" i="5"/>
  <c r="E573" i="5"/>
  <c r="V574" i="5"/>
  <c r="E574" i="5"/>
  <c r="X574" i="5" s="1"/>
  <c r="V575" i="5"/>
  <c r="E575" i="5"/>
  <c r="V576" i="5"/>
  <c r="E576" i="5"/>
  <c r="V577" i="5"/>
  <c r="E577" i="5"/>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V609" i="5"/>
  <c r="E609" i="5"/>
  <c r="V610" i="5"/>
  <c r="E610" i="5"/>
  <c r="X610" i="5" s="1"/>
  <c r="V611" i="5"/>
  <c r="E611" i="5"/>
  <c r="V612" i="5"/>
  <c r="E612" i="5"/>
  <c r="X612" i="5" s="1"/>
  <c r="V613" i="5"/>
  <c r="E613" i="5"/>
  <c r="X613" i="5" s="1"/>
  <c r="V614" i="5"/>
  <c r="E614" i="5"/>
  <c r="X614" i="5" s="1"/>
  <c r="V615" i="5"/>
  <c r="E615" i="5"/>
  <c r="V616" i="5"/>
  <c r="E616" i="5"/>
  <c r="V617" i="5"/>
  <c r="E617" i="5"/>
  <c r="X617" i="5" s="1"/>
  <c r="V618" i="5"/>
  <c r="E618" i="5"/>
  <c r="X618" i="5" s="1"/>
  <c r="V619" i="5"/>
  <c r="E619" i="5"/>
  <c r="V620" i="5"/>
  <c r="E620" i="5"/>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X634" i="5" s="1"/>
  <c r="V635" i="5"/>
  <c r="E635" i="5"/>
  <c r="V636" i="5"/>
  <c r="E636" i="5"/>
  <c r="X636" i="5" s="1"/>
  <c r="V637" i="5"/>
  <c r="E637" i="5"/>
  <c r="V638" i="5"/>
  <c r="E638" i="5"/>
  <c r="X638" i="5" s="1"/>
  <c r="V639" i="5"/>
  <c r="E639" i="5"/>
  <c r="V640" i="5"/>
  <c r="E640" i="5"/>
  <c r="X640" i="5" s="1"/>
  <c r="V641" i="5"/>
  <c r="E641" i="5"/>
  <c r="X641" i="5" s="1"/>
  <c r="V642" i="5"/>
  <c r="E642" i="5"/>
  <c r="X642" i="5" s="1"/>
  <c r="V643" i="5"/>
  <c r="E643" i="5"/>
  <c r="V644" i="5"/>
  <c r="E644" i="5"/>
  <c r="V645" i="5"/>
  <c r="E645" i="5"/>
  <c r="V646" i="5"/>
  <c r="E646" i="5"/>
  <c r="X646" i="5" s="1"/>
  <c r="V647" i="5"/>
  <c r="E647" i="5"/>
  <c r="V648" i="5"/>
  <c r="E648" i="5"/>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V670" i="5"/>
  <c r="E670" i="5"/>
  <c r="X670" i="5" s="1"/>
  <c r="V671" i="5"/>
  <c r="E671" i="5"/>
  <c r="V672" i="5"/>
  <c r="E672" i="5"/>
  <c r="V673" i="5"/>
  <c r="E673" i="5"/>
  <c r="X673" i="5" s="1"/>
  <c r="V674" i="5"/>
  <c r="E674" i="5"/>
  <c r="X674" i="5" s="1"/>
  <c r="V675" i="5"/>
  <c r="E675" i="5"/>
  <c r="V676" i="5"/>
  <c r="E676" i="5"/>
  <c r="X676" i="5" s="1"/>
  <c r="V677" i="5"/>
  <c r="E677" i="5"/>
  <c r="V678" i="5"/>
  <c r="E678" i="5"/>
  <c r="X678" i="5" s="1"/>
  <c r="V679" i="5"/>
  <c r="E679" i="5"/>
  <c r="V680" i="5"/>
  <c r="E680" i="5"/>
  <c r="V681" i="5"/>
  <c r="E681" i="5"/>
  <c r="V682" i="5"/>
  <c r="E682" i="5"/>
  <c r="X682" i="5" s="1"/>
  <c r="V683" i="5"/>
  <c r="E683" i="5"/>
  <c r="V684" i="5"/>
  <c r="E684" i="5"/>
  <c r="V685" i="5"/>
  <c r="E685" i="5"/>
  <c r="X685" i="5" s="1"/>
  <c r="V686" i="5"/>
  <c r="E686" i="5"/>
  <c r="X686" i="5" s="1"/>
  <c r="V687" i="5"/>
  <c r="E687" i="5"/>
  <c r="V688" i="5"/>
  <c r="E688" i="5"/>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V705" i="5"/>
  <c r="E705" i="5"/>
  <c r="X705" i="5" s="1"/>
  <c r="V706" i="5"/>
  <c r="E706" i="5"/>
  <c r="X706" i="5" s="1"/>
  <c r="V707" i="5"/>
  <c r="E707" i="5"/>
  <c r="V708" i="5"/>
  <c r="E708" i="5"/>
  <c r="V709" i="5"/>
  <c r="E709" i="5"/>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V725" i="5"/>
  <c r="E725" i="5"/>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V749" i="5"/>
  <c r="E749" i="5"/>
  <c r="V750" i="5"/>
  <c r="E750" i="5"/>
  <c r="X750" i="5" s="1"/>
  <c r="V751" i="5"/>
  <c r="E751" i="5"/>
  <c r="V752" i="5"/>
  <c r="E752" i="5"/>
  <c r="V753" i="5"/>
  <c r="E753" i="5"/>
  <c r="V754" i="5"/>
  <c r="E754" i="5"/>
  <c r="X754" i="5" s="1"/>
  <c r="V755" i="5"/>
  <c r="E755" i="5"/>
  <c r="V756" i="5"/>
  <c r="E756" i="5"/>
  <c r="X756" i="5" s="1"/>
  <c r="V757" i="5"/>
  <c r="E757" i="5"/>
  <c r="X757" i="5" s="1"/>
  <c r="V758" i="5"/>
  <c r="E758" i="5"/>
  <c r="X758" i="5" s="1"/>
  <c r="V759" i="5"/>
  <c r="E759" i="5"/>
  <c r="V760" i="5"/>
  <c r="E760" i="5"/>
  <c r="X760" i="5" s="1"/>
  <c r="V761" i="5"/>
  <c r="E761" i="5"/>
  <c r="V762" i="5"/>
  <c r="E762" i="5"/>
  <c r="X762" i="5" s="1"/>
  <c r="V763" i="5"/>
  <c r="E763" i="5"/>
  <c r="V764" i="5"/>
  <c r="E764" i="5"/>
  <c r="X764" i="5" s="1"/>
  <c r="V765" i="5"/>
  <c r="E765" i="5"/>
  <c r="X765" i="5" s="1"/>
  <c r="V766" i="5"/>
  <c r="E766" i="5"/>
  <c r="X766" i="5" s="1"/>
  <c r="V767" i="5"/>
  <c r="E767" i="5"/>
  <c r="V768" i="5"/>
  <c r="E768" i="5"/>
  <c r="V769" i="5"/>
  <c r="E769" i="5"/>
  <c r="X769" i="5" s="1"/>
  <c r="V770" i="5"/>
  <c r="E770" i="5"/>
  <c r="X770" i="5" s="1"/>
  <c r="V771" i="5"/>
  <c r="E771" i="5"/>
  <c r="V772" i="5"/>
  <c r="E772" i="5"/>
  <c r="V773" i="5"/>
  <c r="E773" i="5"/>
  <c r="V774" i="5"/>
  <c r="E774" i="5"/>
  <c r="X774" i="5" s="1"/>
  <c r="V775" i="5"/>
  <c r="E775" i="5"/>
  <c r="V776" i="5"/>
  <c r="E776" i="5"/>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V793" i="5"/>
  <c r="E793" i="5"/>
  <c r="X793" i="5" s="1"/>
  <c r="V794" i="5"/>
  <c r="E794" i="5"/>
  <c r="X794" i="5" s="1"/>
  <c r="V795" i="5"/>
  <c r="E795" i="5"/>
  <c r="V796" i="5"/>
  <c r="E796" i="5"/>
  <c r="X796" i="5" s="1"/>
  <c r="V797" i="5"/>
  <c r="E797" i="5"/>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V840" i="5"/>
  <c r="E840" i="5"/>
  <c r="V841" i="5"/>
  <c r="E841" i="5"/>
  <c r="V842" i="5"/>
  <c r="E842" i="5"/>
  <c r="X842" i="5" s="1"/>
  <c r="V843" i="5"/>
  <c r="E843" i="5"/>
  <c r="V844" i="5"/>
  <c r="E844" i="5"/>
  <c r="X844" i="5" s="1"/>
  <c r="V845" i="5"/>
  <c r="E845" i="5"/>
  <c r="V846" i="5"/>
  <c r="E846" i="5"/>
  <c r="X846" i="5" s="1"/>
  <c r="V847" i="5"/>
  <c r="E847" i="5"/>
  <c r="V848" i="5"/>
  <c r="E848" i="5"/>
  <c r="V849" i="5"/>
  <c r="E849" i="5"/>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X876" i="5" s="1"/>
  <c r="V877" i="5"/>
  <c r="E877" i="5"/>
  <c r="X877" i="5" s="1"/>
  <c r="V878" i="5"/>
  <c r="E878" i="5"/>
  <c r="X878" i="5" s="1"/>
  <c r="V879" i="5"/>
  <c r="E879" i="5"/>
  <c r="V880" i="5"/>
  <c r="E880" i="5"/>
  <c r="V881" i="5"/>
  <c r="E881" i="5"/>
  <c r="V882" i="5"/>
  <c r="E882" i="5"/>
  <c r="X882" i="5" s="1"/>
  <c r="V883" i="5"/>
  <c r="E883" i="5"/>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V894" i="5"/>
  <c r="E894" i="5"/>
  <c r="X894" i="5" s="1"/>
  <c r="V895" i="5"/>
  <c r="E895" i="5"/>
  <c r="V896" i="5"/>
  <c r="E896" i="5"/>
  <c r="X896" i="5" s="1"/>
  <c r="V897" i="5"/>
  <c r="E897" i="5"/>
  <c r="X897" i="5" s="1"/>
  <c r="V898" i="5"/>
  <c r="E898" i="5"/>
  <c r="X898" i="5" s="1"/>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V926" i="5"/>
  <c r="E926" i="5"/>
  <c r="X926" i="5" s="1"/>
  <c r="V927" i="5"/>
  <c r="E927" i="5"/>
  <c r="V928" i="5"/>
  <c r="E928" i="5"/>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X956" i="5" s="1"/>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V981" i="5"/>
  <c r="E981" i="5"/>
  <c r="V982" i="5"/>
  <c r="E982" i="5"/>
  <c r="X982" i="5" s="1"/>
  <c r="V983" i="5"/>
  <c r="E983" i="5"/>
  <c r="V984" i="5"/>
  <c r="E984" i="5"/>
  <c r="V985" i="5"/>
  <c r="E985" i="5"/>
  <c r="X985" i="5" s="1"/>
  <c r="V986" i="5"/>
  <c r="E986" i="5"/>
  <c r="X986" i="5" s="1"/>
  <c r="V987" i="5"/>
  <c r="E987" i="5"/>
  <c r="V988" i="5"/>
  <c r="E988" i="5"/>
  <c r="X988" i="5" s="1"/>
  <c r="V989" i="5"/>
  <c r="E989" i="5"/>
  <c r="X989" i="5" s="1"/>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X1014" i="5" s="1"/>
  <c r="V1015" i="5"/>
  <c r="E1015" i="5"/>
  <c r="V1016" i="5"/>
  <c r="E1016" i="5"/>
  <c r="X1016" i="5" s="1"/>
  <c r="V1017" i="5"/>
  <c r="E1017" i="5"/>
  <c r="V1018" i="5"/>
  <c r="E1018" i="5"/>
  <c r="X1018" i="5" s="1"/>
  <c r="V1019" i="5"/>
  <c r="E1019" i="5"/>
  <c r="V1020" i="5"/>
  <c r="E1020" i="5"/>
  <c r="X1020" i="5" s="1"/>
  <c r="V1021" i="5"/>
  <c r="E1021" i="5"/>
  <c r="X1021" i="5" s="1"/>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V1032" i="5"/>
  <c r="E1032" i="5"/>
  <c r="X1032" i="5" s="1"/>
  <c r="V1033" i="5"/>
  <c r="E1033" i="5"/>
  <c r="V1034" i="5"/>
  <c r="E1034" i="5"/>
  <c r="X1034" i="5" s="1"/>
  <c r="V1035" i="5"/>
  <c r="E1035" i="5"/>
  <c r="V1036" i="5"/>
  <c r="E1036" i="5"/>
  <c r="X1036" i="5" s="1"/>
  <c r="V1037" i="5"/>
  <c r="E1037" i="5"/>
  <c r="X1037" i="5" s="1"/>
  <c r="V1038" i="5"/>
  <c r="E1038" i="5"/>
  <c r="X1038" i="5" s="1"/>
  <c r="V1039" i="5"/>
  <c r="E1039" i="5"/>
  <c r="V1040" i="5"/>
  <c r="E1040" i="5"/>
  <c r="V1041" i="5"/>
  <c r="E1041" i="5"/>
  <c r="V1042" i="5"/>
  <c r="E1042" i="5"/>
  <c r="X1042" i="5" s="1"/>
  <c r="V1043" i="5"/>
  <c r="E1043" i="5"/>
  <c r="V1044" i="5"/>
  <c r="E1044" i="5"/>
  <c r="V1045" i="5"/>
  <c r="E1045" i="5"/>
  <c r="X1045" i="5" s="1"/>
  <c r="V1046" i="5"/>
  <c r="E1046" i="5"/>
  <c r="X1046" i="5" s="1"/>
  <c r="V1047" i="5"/>
  <c r="E1047" i="5"/>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V1062" i="5"/>
  <c r="E1062" i="5"/>
  <c r="X1062" i="5" s="1"/>
  <c r="V1063" i="5"/>
  <c r="E1063" i="5"/>
  <c r="V1064" i="5"/>
  <c r="E1064" i="5"/>
  <c r="V1065" i="5"/>
  <c r="E1065" i="5"/>
  <c r="V1066" i="5"/>
  <c r="E1066" i="5"/>
  <c r="X1066" i="5" s="1"/>
  <c r="V1067" i="5"/>
  <c r="E1067" i="5"/>
  <c r="V1068" i="5"/>
  <c r="E1068" i="5"/>
  <c r="X1068" i="5" s="1"/>
  <c r="V1069" i="5"/>
  <c r="E1069" i="5"/>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X1104" i="5" s="1"/>
  <c r="V1105" i="5"/>
  <c r="E1105" i="5"/>
  <c r="X1105" i="5" s="1"/>
  <c r="V1106" i="5"/>
  <c r="E1106" i="5"/>
  <c r="X1106" i="5" s="1"/>
  <c r="V1107" i="5"/>
  <c r="E1107" i="5"/>
  <c r="V1108" i="5"/>
  <c r="E1108" i="5"/>
  <c r="V1109" i="5"/>
  <c r="E1109" i="5"/>
  <c r="X1109" i="5" s="1"/>
  <c r="V1110" i="5"/>
  <c r="E1110" i="5"/>
  <c r="X1110" i="5" s="1"/>
  <c r="V1111" i="5"/>
  <c r="E1111" i="5"/>
  <c r="V1112" i="5"/>
  <c r="E1112" i="5"/>
  <c r="V1113" i="5"/>
  <c r="E1113" i="5"/>
  <c r="X1113" i="5" s="1"/>
  <c r="V1114" i="5"/>
  <c r="E1114" i="5"/>
  <c r="X1114" i="5" s="1"/>
  <c r="V1115" i="5"/>
  <c r="E1115" i="5"/>
  <c r="V1116" i="5"/>
  <c r="E1116" i="5"/>
  <c r="V1117" i="5"/>
  <c r="E1117" i="5"/>
  <c r="X1117" i="5" s="1"/>
  <c r="V1118" i="5"/>
  <c r="E1118" i="5"/>
  <c r="X1118" i="5" s="1"/>
  <c r="V1119" i="5"/>
  <c r="E1119" i="5"/>
  <c r="V1120" i="5"/>
  <c r="E1120" i="5"/>
  <c r="X1120" i="5" s="1"/>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V1130" i="5"/>
  <c r="E1130" i="5"/>
  <c r="X1130" i="5" s="1"/>
  <c r="V1131" i="5"/>
  <c r="E1131" i="5"/>
  <c r="V1132" i="5"/>
  <c r="E1132" i="5"/>
  <c r="V1133" i="5"/>
  <c r="E1133" i="5"/>
  <c r="V1134" i="5"/>
  <c r="E1134" i="5"/>
  <c r="X1134" i="5" s="1"/>
  <c r="V1135" i="5"/>
  <c r="E1135" i="5"/>
  <c r="V1136" i="5"/>
  <c r="E1136" i="5"/>
  <c r="V1137" i="5"/>
  <c r="E1137" i="5"/>
  <c r="X1137" i="5" s="1"/>
  <c r="V1138" i="5"/>
  <c r="E1138" i="5"/>
  <c r="X1138" i="5" s="1"/>
  <c r="V1139" i="5"/>
  <c r="E1139" i="5"/>
  <c r="V1140" i="5"/>
  <c r="E1140" i="5"/>
  <c r="V1141" i="5"/>
  <c r="E1141" i="5"/>
  <c r="V1142" i="5"/>
  <c r="E1142" i="5"/>
  <c r="X1142" i="5" s="1"/>
  <c r="V1143" i="5"/>
  <c r="E1143" i="5"/>
  <c r="V1144" i="5"/>
  <c r="E1144" i="5"/>
  <c r="V1145" i="5"/>
  <c r="E1145" i="5"/>
  <c r="V1146" i="5"/>
  <c r="E1146" i="5"/>
  <c r="X1146" i="5" s="1"/>
  <c r="V1147" i="5"/>
  <c r="E1147" i="5"/>
  <c r="V1148" i="5"/>
  <c r="E1148" i="5"/>
  <c r="X1148" i="5" s="1"/>
  <c r="V1149" i="5"/>
  <c r="E1149" i="5"/>
  <c r="X1149" i="5" s="1"/>
  <c r="V1150" i="5"/>
  <c r="E1150" i="5"/>
  <c r="X1150" i="5" s="1"/>
  <c r="V1151" i="5"/>
  <c r="E1151" i="5"/>
  <c r="V1152" i="5"/>
  <c r="E1152" i="5"/>
  <c r="X1152" i="5" s="1"/>
  <c r="V1153" i="5"/>
  <c r="E1153" i="5"/>
  <c r="V1154" i="5"/>
  <c r="E1154" i="5"/>
  <c r="X1154" i="5" s="1"/>
  <c r="V1155" i="5"/>
  <c r="E1155" i="5"/>
  <c r="V1156" i="5"/>
  <c r="E1156" i="5"/>
  <c r="X1156" i="5" s="1"/>
  <c r="V1157" i="5"/>
  <c r="E1157" i="5"/>
  <c r="X1157" i="5" s="1"/>
  <c r="V1158" i="5"/>
  <c r="E1158" i="5"/>
  <c r="X1158" i="5" s="1"/>
  <c r="V1159" i="5"/>
  <c r="E1159" i="5"/>
  <c r="V1160" i="5"/>
  <c r="E1160" i="5"/>
  <c r="X1160" i="5" s="1"/>
  <c r="V1161" i="5"/>
  <c r="E1161" i="5"/>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X1254" i="5" s="1"/>
  <c r="V1255" i="5"/>
  <c r="E1255" i="5"/>
  <c r="V1256" i="5"/>
  <c r="E1256" i="5"/>
  <c r="V1257" i="5"/>
  <c r="E1257" i="5"/>
  <c r="X1257" i="5" s="1"/>
  <c r="V1258" i="5"/>
  <c r="E1258" i="5"/>
  <c r="X1258" i="5" s="1"/>
  <c r="V1259" i="5"/>
  <c r="E1259" i="5"/>
  <c r="V1260" i="5"/>
  <c r="E1260" i="5"/>
  <c r="X1260" i="5" s="1"/>
  <c r="V1261" i="5"/>
  <c r="E1261" i="5"/>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X1280" i="5" s="1"/>
  <c r="V1281" i="5"/>
  <c r="E1281" i="5"/>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V1297" i="5"/>
  <c r="E1297" i="5"/>
  <c r="X1297" i="5" s="1"/>
  <c r="V1298" i="5"/>
  <c r="E1298" i="5"/>
  <c r="X1298" i="5" s="1"/>
  <c r="V1299" i="5"/>
  <c r="E1299" i="5"/>
  <c r="V1300" i="5"/>
  <c r="E1300" i="5"/>
  <c r="X1300" i="5" s="1"/>
  <c r="V1301" i="5"/>
  <c r="E1301" i="5"/>
  <c r="X1301" i="5" s="1"/>
  <c r="V1302" i="5"/>
  <c r="E1302" i="5"/>
  <c r="X1302" i="5" s="1"/>
  <c r="V1303" i="5"/>
  <c r="E1303" i="5"/>
  <c r="V1304" i="5"/>
  <c r="E1304" i="5"/>
  <c r="V1305" i="5"/>
  <c r="E1305" i="5"/>
  <c r="V1306" i="5"/>
  <c r="E1306" i="5"/>
  <c r="X1306" i="5" s="1"/>
  <c r="V1307" i="5"/>
  <c r="E1307" i="5"/>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V1325" i="5"/>
  <c r="E1325" i="5"/>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V1337" i="5"/>
  <c r="E1337" i="5"/>
  <c r="X1337" i="5" s="1"/>
  <c r="V1338" i="5"/>
  <c r="E1338" i="5"/>
  <c r="X1338" i="5" s="1"/>
  <c r="V1339" i="5"/>
  <c r="E1339" i="5"/>
  <c r="V1340" i="5"/>
  <c r="E1340" i="5"/>
  <c r="V1341" i="5"/>
  <c r="E1341" i="5"/>
  <c r="V1342" i="5"/>
  <c r="E1342" i="5"/>
  <c r="X1342" i="5" s="1"/>
  <c r="V1343" i="5"/>
  <c r="E1343" i="5"/>
  <c r="V1344" i="5"/>
  <c r="E1344" i="5"/>
  <c r="X1344" i="5" s="1"/>
  <c r="V1345" i="5"/>
  <c r="E1345" i="5"/>
  <c r="X1345" i="5" s="1"/>
  <c r="V1346" i="5"/>
  <c r="E1346" i="5"/>
  <c r="X1346" i="5" s="1"/>
  <c r="V1347" i="5"/>
  <c r="E1347" i="5"/>
  <c r="V1348" i="5"/>
  <c r="E1348" i="5"/>
  <c r="V1349" i="5"/>
  <c r="E1349" i="5"/>
  <c r="V1350" i="5"/>
  <c r="E1350" i="5"/>
  <c r="X1350" i="5" s="1"/>
  <c r="V1351" i="5"/>
  <c r="E1351" i="5"/>
  <c r="V1352" i="5"/>
  <c r="E1352" i="5"/>
  <c r="X1352" i="5" s="1"/>
  <c r="V1353" i="5"/>
  <c r="E1353" i="5"/>
  <c r="X1353" i="5" s="1"/>
  <c r="V1354" i="5"/>
  <c r="E1354" i="5"/>
  <c r="X1354" i="5" s="1"/>
  <c r="V1355" i="5"/>
  <c r="E1355" i="5"/>
  <c r="V1356" i="5"/>
  <c r="E1356" i="5"/>
  <c r="V1357" i="5"/>
  <c r="E1357" i="5"/>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V1410" i="5"/>
  <c r="E1410" i="5"/>
  <c r="X1410" i="5" s="1"/>
  <c r="V1411" i="5"/>
  <c r="E1411" i="5"/>
  <c r="V1412" i="5"/>
  <c r="E1412" i="5"/>
  <c r="V1413" i="5"/>
  <c r="E1413" i="5"/>
  <c r="V1414" i="5"/>
  <c r="E1414" i="5"/>
  <c r="X1414" i="5" s="1"/>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X1424" i="5" s="1"/>
  <c r="V1425" i="5"/>
  <c r="E1425" i="5"/>
  <c r="X1425" i="5" s="1"/>
  <c r="V1426" i="5"/>
  <c r="E1426" i="5"/>
  <c r="X1426" i="5" s="1"/>
  <c r="V1427" i="5"/>
  <c r="E1427" i="5"/>
  <c r="V1428" i="5"/>
  <c r="E1428" i="5"/>
  <c r="V1429" i="5"/>
  <c r="E1429" i="5"/>
  <c r="X1429" i="5" s="1"/>
  <c r="V1430" i="5"/>
  <c r="E1430" i="5"/>
  <c r="X1430" i="5" s="1"/>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X1476" i="5" s="1"/>
  <c r="V1477" i="5"/>
  <c r="E1477" i="5"/>
  <c r="X1477" i="5" s="1"/>
  <c r="V1478" i="5"/>
  <c r="E1478" i="5"/>
  <c r="X1478" i="5" s="1"/>
  <c r="V1479" i="5"/>
  <c r="E1479" i="5"/>
  <c r="V1480" i="5"/>
  <c r="E1480" i="5"/>
  <c r="V1481" i="5"/>
  <c r="E1481" i="5"/>
  <c r="X1481" i="5" s="1"/>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V1494" i="5"/>
  <c r="E1494" i="5"/>
  <c r="X1494" i="5" s="1"/>
  <c r="V1495" i="5"/>
  <c r="E1495" i="5"/>
  <c r="V1496" i="5"/>
  <c r="E1496" i="5"/>
  <c r="X1496" i="5" s="1"/>
  <c r="V1497" i="5"/>
  <c r="E1497" i="5"/>
  <c r="X1497" i="5" s="1"/>
  <c r="V1498" i="5"/>
  <c r="E1498" i="5"/>
  <c r="X1498" i="5" s="1"/>
  <c r="V1499" i="5"/>
  <c r="E1499" i="5"/>
  <c r="V1500" i="5"/>
  <c r="E1500" i="5"/>
  <c r="V1501" i="5"/>
  <c r="E1501" i="5"/>
  <c r="X1501" i="5" s="1"/>
  <c r="V1502" i="5"/>
  <c r="E1502" i="5"/>
  <c r="X1502" i="5" s="1"/>
  <c r="V1503" i="5"/>
  <c r="E1503" i="5"/>
  <c r="V1504" i="5"/>
  <c r="E1504" i="5"/>
  <c r="X1504" i="5" s="1"/>
  <c r="V1505" i="5"/>
  <c r="E1505" i="5"/>
  <c r="V1506" i="5"/>
  <c r="E1506" i="5"/>
  <c r="X1506" i="5" s="1"/>
  <c r="V1507" i="5"/>
  <c r="E1507" i="5"/>
  <c r="V1508" i="5"/>
  <c r="E1508" i="5"/>
  <c r="V1509" i="5"/>
  <c r="E1509" i="5"/>
  <c r="V1510" i="5"/>
  <c r="E1510" i="5"/>
  <c r="X1510" i="5" s="1"/>
  <c r="V1511" i="5"/>
  <c r="E1511" i="5"/>
  <c r="V1512" i="5"/>
  <c r="E1512" i="5"/>
  <c r="V1513" i="5"/>
  <c r="E1513" i="5"/>
  <c r="X1513" i="5" s="1"/>
  <c r="V1514" i="5"/>
  <c r="E1514" i="5"/>
  <c r="X1514" i="5" s="1"/>
  <c r="V1515" i="5"/>
  <c r="E1515" i="5"/>
  <c r="V1516" i="5"/>
  <c r="E1516" i="5"/>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X1536" i="5" s="1"/>
  <c r="V1537" i="5"/>
  <c r="E1537" i="5"/>
  <c r="X1537" i="5" s="1"/>
  <c r="V1538" i="5"/>
  <c r="E1538" i="5"/>
  <c r="X1538" i="5" s="1"/>
  <c r="V1539" i="5"/>
  <c r="E1539" i="5"/>
  <c r="V1540" i="5"/>
  <c r="E1540" i="5"/>
  <c r="V1541" i="5"/>
  <c r="E1541" i="5"/>
  <c r="X1541" i="5" s="1"/>
  <c r="V1542" i="5"/>
  <c r="E1542" i="5"/>
  <c r="X1542" i="5" s="1"/>
  <c r="V1543" i="5"/>
  <c r="E1543" i="5"/>
  <c r="V1544" i="5"/>
  <c r="E1544" i="5"/>
  <c r="X1544" i="5" s="1"/>
  <c r="V1545" i="5"/>
  <c r="E1545" i="5"/>
  <c r="X1545" i="5" s="1"/>
  <c r="V1546" i="5"/>
  <c r="E1546" i="5"/>
  <c r="X1546" i="5" s="1"/>
  <c r="V1547" i="5"/>
  <c r="E1547" i="5"/>
  <c r="V1548" i="5"/>
  <c r="E1548" i="5"/>
  <c r="V1549" i="5"/>
  <c r="E1549" i="5"/>
  <c r="V1550" i="5"/>
  <c r="E1550" i="5"/>
  <c r="X1550" i="5" s="1"/>
  <c r="V1551" i="5"/>
  <c r="E1551" i="5"/>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V1578" i="5"/>
  <c r="E1578" i="5"/>
  <c r="X1578" i="5" s="1"/>
  <c r="V1579" i="5"/>
  <c r="E1579" i="5"/>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V1594" i="5"/>
  <c r="E1594" i="5"/>
  <c r="X1594" i="5" s="1"/>
  <c r="V1595" i="5"/>
  <c r="E1595" i="5"/>
  <c r="V1596" i="5"/>
  <c r="E1596" i="5"/>
  <c r="V1597" i="5"/>
  <c r="E1597" i="5"/>
  <c r="X1597" i="5" s="1"/>
  <c r="V1598" i="5"/>
  <c r="E1598" i="5"/>
  <c r="X1598" i="5" s="1"/>
  <c r="V1599" i="5"/>
  <c r="E1599" i="5"/>
  <c r="V1600" i="5"/>
  <c r="E1600" i="5"/>
  <c r="X1600" i="5" s="1"/>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V1630" i="5"/>
  <c r="E1630" i="5"/>
  <c r="X1630" i="5" s="1"/>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V1641" i="5"/>
  <c r="E1641" i="5"/>
  <c r="V1642" i="5"/>
  <c r="E1642" i="5"/>
  <c r="X1642" i="5" s="1"/>
  <c r="V1643" i="5"/>
  <c r="E1643" i="5"/>
  <c r="V1644" i="5"/>
  <c r="E1644" i="5"/>
  <c r="V1645" i="5"/>
  <c r="E1645" i="5"/>
  <c r="X1645" i="5" s="1"/>
  <c r="V1646" i="5"/>
  <c r="E1646" i="5"/>
  <c r="X1646" i="5" s="1"/>
  <c r="V1647" i="5"/>
  <c r="E1647" i="5"/>
  <c r="V1648" i="5"/>
  <c r="E1648" i="5"/>
  <c r="X1648" i="5" s="1"/>
  <c r="V1649" i="5"/>
  <c r="E1649" i="5"/>
  <c r="X1649" i="5" s="1"/>
  <c r="V1650" i="5"/>
  <c r="E1650" i="5"/>
  <c r="X1650" i="5" s="1"/>
  <c r="V1651" i="5"/>
  <c r="E1651" i="5"/>
  <c r="V1652" i="5"/>
  <c r="E1652" i="5"/>
  <c r="V1653" i="5"/>
  <c r="E1653" i="5"/>
  <c r="X1653" i="5" s="1"/>
  <c r="V1654" i="5"/>
  <c r="E1654" i="5"/>
  <c r="X1654" i="5" s="1"/>
  <c r="V1655" i="5"/>
  <c r="E1655" i="5"/>
  <c r="V1656" i="5"/>
  <c r="E1656" i="5"/>
  <c r="V1657" i="5"/>
  <c r="E1657" i="5"/>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V1674" i="5"/>
  <c r="E1674" i="5"/>
  <c r="X1674" i="5" s="1"/>
  <c r="V1675" i="5"/>
  <c r="E1675" i="5"/>
  <c r="V1676" i="5"/>
  <c r="E1676" i="5"/>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V1689" i="5"/>
  <c r="E1689" i="5"/>
  <c r="V1690" i="5"/>
  <c r="E1690" i="5"/>
  <c r="X1690" i="5" s="1"/>
  <c r="V1691" i="5"/>
  <c r="E1691" i="5"/>
  <c r="V1692" i="5"/>
  <c r="E1692" i="5"/>
  <c r="X1692" i="5" s="1"/>
  <c r="V1693" i="5"/>
  <c r="E1693" i="5"/>
  <c r="X1693" i="5" s="1"/>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X1730" i="5" s="1"/>
  <c r="V1731" i="5"/>
  <c r="E1731" i="5"/>
  <c r="V1732" i="5"/>
  <c r="E1732" i="5"/>
  <c r="V1733" i="5"/>
  <c r="E1733" i="5"/>
  <c r="X1733" i="5" s="1"/>
  <c r="V1734" i="5"/>
  <c r="E1734" i="5"/>
  <c r="X1734" i="5" s="1"/>
  <c r="V1735" i="5"/>
  <c r="E1735" i="5"/>
  <c r="V1736" i="5"/>
  <c r="E1736" i="5"/>
  <c r="V1737" i="5"/>
  <c r="E1737" i="5"/>
  <c r="X1737" i="5" s="1"/>
  <c r="V1738" i="5"/>
  <c r="E1738" i="5"/>
  <c r="X1738" i="5" s="1"/>
  <c r="V1739" i="5"/>
  <c r="E1739" i="5"/>
  <c r="V1740" i="5"/>
  <c r="E1740" i="5"/>
  <c r="X1740" i="5" s="1"/>
  <c r="V1741" i="5"/>
  <c r="E1741" i="5"/>
  <c r="V1742" i="5"/>
  <c r="E1742" i="5"/>
  <c r="X1742" i="5" s="1"/>
  <c r="V1743" i="5"/>
  <c r="E1743" i="5"/>
  <c r="V1744" i="5"/>
  <c r="E1744" i="5"/>
  <c r="V1745" i="5"/>
  <c r="E1745" i="5"/>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V1758" i="5"/>
  <c r="E1758" i="5"/>
  <c r="X1758" i="5" s="1"/>
  <c r="V1759" i="5"/>
  <c r="E1759" i="5"/>
  <c r="V1760" i="5"/>
  <c r="E1760" i="5"/>
  <c r="V1761" i="5"/>
  <c r="E1761" i="5"/>
  <c r="V1762" i="5"/>
  <c r="E1762" i="5"/>
  <c r="X1762" i="5" s="1"/>
  <c r="V1763" i="5"/>
  <c r="E1763" i="5"/>
  <c r="V1764" i="5"/>
  <c r="E1764" i="5"/>
  <c r="V1765" i="5"/>
  <c r="E1765" i="5"/>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V1849" i="5"/>
  <c r="E1849" i="5"/>
  <c r="V1850" i="5"/>
  <c r="E1850" i="5"/>
  <c r="X1850" i="5" s="1"/>
  <c r="V1851" i="5"/>
  <c r="E1851" i="5"/>
  <c r="V1852" i="5"/>
  <c r="E1852" i="5"/>
  <c r="V1853" i="5"/>
  <c r="E1853" i="5"/>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X1864" i="5" s="1"/>
  <c r="V1865" i="5"/>
  <c r="E1865" i="5"/>
  <c r="V1866" i="5"/>
  <c r="E1866" i="5"/>
  <c r="X1866" i="5" s="1"/>
  <c r="V1867" i="5"/>
  <c r="E1867" i="5"/>
  <c r="V1868" i="5"/>
  <c r="E1868" i="5"/>
  <c r="V1869" i="5"/>
  <c r="E1869" i="5"/>
  <c r="V1870" i="5"/>
  <c r="E1870" i="5"/>
  <c r="X1870" i="5" s="1"/>
  <c r="V1871" i="5"/>
  <c r="E1871" i="5"/>
  <c r="V1872" i="5"/>
  <c r="E1872" i="5"/>
  <c r="V1873" i="5"/>
  <c r="E1873" i="5"/>
  <c r="X1873" i="5" s="1"/>
  <c r="V1874" i="5"/>
  <c r="E1874" i="5"/>
  <c r="X1874" i="5" s="1"/>
  <c r="V1875" i="5"/>
  <c r="E1875" i="5"/>
  <c r="V1876" i="5"/>
  <c r="E1876" i="5"/>
  <c r="X1876" i="5" s="1"/>
  <c r="V1877" i="5"/>
  <c r="E1877" i="5"/>
  <c r="X1877" i="5" s="1"/>
  <c r="V1878" i="5"/>
  <c r="E1878" i="5"/>
  <c r="X1878" i="5" s="1"/>
  <c r="V1879" i="5"/>
  <c r="E1879" i="5"/>
  <c r="V1880" i="5"/>
  <c r="E1880" i="5"/>
  <c r="V1881" i="5"/>
  <c r="E1881" i="5"/>
  <c r="X1881" i="5" s="1"/>
  <c r="V1882" i="5"/>
  <c r="E1882" i="5"/>
  <c r="X1882" i="5" s="1"/>
  <c r="V1883" i="5"/>
  <c r="E1883" i="5"/>
  <c r="V1884" i="5"/>
  <c r="E1884" i="5"/>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V2006" i="5"/>
  <c r="E2006" i="5"/>
  <c r="X2006" i="5" s="1"/>
  <c r="V2007" i="5"/>
  <c r="E2007" i="5"/>
  <c r="V2008" i="5"/>
  <c r="E2008" i="5"/>
  <c r="X2008" i="5" s="1"/>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V2076" i="5"/>
  <c r="E2076" i="5"/>
  <c r="V2077" i="5"/>
  <c r="E2077" i="5"/>
  <c r="X2077" i="5" s="1"/>
  <c r="V2078" i="5"/>
  <c r="E2078" i="5"/>
  <c r="X2078" i="5" s="1"/>
  <c r="V2079" i="5"/>
  <c r="E2079" i="5"/>
  <c r="V2080" i="5"/>
  <c r="E2080" i="5"/>
  <c r="X2080" i="5" s="1"/>
  <c r="V2081" i="5"/>
  <c r="E2081" i="5"/>
  <c r="V2082" i="5"/>
  <c r="E2082" i="5"/>
  <c r="X2082" i="5" s="1"/>
  <c r="V2083" i="5"/>
  <c r="E2083" i="5"/>
  <c r="V2084" i="5"/>
  <c r="E2084" i="5"/>
  <c r="V2085" i="5"/>
  <c r="E2085" i="5"/>
  <c r="X2085" i="5" s="1"/>
  <c r="V2086" i="5"/>
  <c r="E2086" i="5"/>
  <c r="X2086" i="5" s="1"/>
  <c r="V2087" i="5"/>
  <c r="E2087" i="5"/>
  <c r="V2088" i="5"/>
  <c r="E2088" i="5"/>
  <c r="V2089" i="5"/>
  <c r="E2089" i="5"/>
  <c r="X2089" i="5" s="1"/>
  <c r="V2090" i="5"/>
  <c r="E2090" i="5"/>
  <c r="X2090" i="5" s="1"/>
  <c r="V2091" i="5"/>
  <c r="E2091" i="5"/>
  <c r="V2092" i="5"/>
  <c r="E2092" i="5"/>
  <c r="V2093" i="5"/>
  <c r="E2093" i="5"/>
  <c r="V2094" i="5"/>
  <c r="E2094" i="5"/>
  <c r="X2094" i="5" s="1"/>
  <c r="V2095" i="5"/>
  <c r="E2095" i="5"/>
  <c r="V2096" i="5"/>
  <c r="E2096" i="5"/>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V2114" i="5"/>
  <c r="E2114" i="5"/>
  <c r="X2114" i="5" s="1"/>
  <c r="V2115" i="5"/>
  <c r="E2115" i="5"/>
  <c r="V2116" i="5"/>
  <c r="E2116" i="5"/>
  <c r="V2117" i="5"/>
  <c r="E2117" i="5"/>
  <c r="X2117" i="5" s="1"/>
  <c r="V2118" i="5"/>
  <c r="E2118" i="5"/>
  <c r="X2118" i="5" s="1"/>
  <c r="V2119" i="5"/>
  <c r="E2119" i="5"/>
  <c r="V2120" i="5"/>
  <c r="E2120" i="5"/>
  <c r="V2121" i="5"/>
  <c r="E2121" i="5"/>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X2144" i="5" s="1"/>
  <c r="V2145" i="5"/>
  <c r="E2145" i="5"/>
  <c r="V2146" i="5"/>
  <c r="E2146" i="5"/>
  <c r="X2146" i="5" s="1"/>
  <c r="V2147" i="5"/>
  <c r="E2147" i="5"/>
  <c r="V2148" i="5"/>
  <c r="E2148" i="5"/>
  <c r="V2149" i="5"/>
  <c r="E2149" i="5"/>
  <c r="X2149" i="5" s="1"/>
  <c r="V2150" i="5"/>
  <c r="E2150" i="5"/>
  <c r="X2150" i="5" s="1"/>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V2174" i="5"/>
  <c r="E2174" i="5"/>
  <c r="X2174" i="5" s="1"/>
  <c r="V2175" i="5"/>
  <c r="E2175" i="5"/>
  <c r="V2176" i="5"/>
  <c r="E2176" i="5"/>
  <c r="X2176" i="5" s="1"/>
  <c r="V2177" i="5"/>
  <c r="E2177" i="5"/>
  <c r="X2177" i="5" s="1"/>
  <c r="V2178" i="5"/>
  <c r="E2178" i="5"/>
  <c r="X2178" i="5" s="1"/>
  <c r="V2179" i="5"/>
  <c r="E2179" i="5"/>
  <c r="V2180" i="5"/>
  <c r="E2180" i="5"/>
  <c r="V2181" i="5"/>
  <c r="E2181" i="5"/>
  <c r="X2181" i="5" s="1"/>
  <c r="V2182" i="5"/>
  <c r="E2182" i="5"/>
  <c r="X2182" i="5" s="1"/>
  <c r="V2183" i="5"/>
  <c r="E2183" i="5"/>
  <c r="V2184" i="5"/>
  <c r="E2184" i="5"/>
  <c r="X2184" i="5" s="1"/>
  <c r="V2185" i="5"/>
  <c r="E2185" i="5"/>
  <c r="X2185" i="5" s="1"/>
  <c r="V2186" i="5"/>
  <c r="E2186" i="5"/>
  <c r="X2186" i="5" s="1"/>
  <c r="V2187" i="5"/>
  <c r="E2187" i="5"/>
  <c r="V2188" i="5"/>
  <c r="E2188" i="5"/>
  <c r="V2189" i="5"/>
  <c r="E2189" i="5"/>
  <c r="V2190" i="5"/>
  <c r="E2190" i="5"/>
  <c r="X2190" i="5" s="1"/>
  <c r="V2191" i="5"/>
  <c r="E2191" i="5"/>
  <c r="V2192" i="5"/>
  <c r="E2192" i="5"/>
  <c r="V2193" i="5"/>
  <c r="E2193" i="5"/>
  <c r="V2194" i="5"/>
  <c r="E2194" i="5"/>
  <c r="X2194" i="5" s="1"/>
  <c r="V2195" i="5"/>
  <c r="E2195" i="5"/>
  <c r="V2196" i="5"/>
  <c r="E2196" i="5"/>
  <c r="V2197" i="5"/>
  <c r="E2197" i="5"/>
  <c r="V2198" i="5"/>
  <c r="E2198" i="5"/>
  <c r="X2198" i="5" s="1"/>
  <c r="V2199" i="5"/>
  <c r="E2199" i="5"/>
  <c r="V2200" i="5"/>
  <c r="E2200" i="5"/>
  <c r="V2201" i="5"/>
  <c r="E2201" i="5"/>
  <c r="X2201" i="5" s="1"/>
  <c r="V2202" i="5"/>
  <c r="E2202" i="5"/>
  <c r="X2202" i="5" s="1"/>
  <c r="V2203" i="5"/>
  <c r="E2203" i="5"/>
  <c r="V2204" i="5"/>
  <c r="E2204" i="5"/>
  <c r="V2205" i="5"/>
  <c r="E2205" i="5"/>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V2237" i="5"/>
  <c r="E2237" i="5"/>
  <c r="X2237" i="5" s="1"/>
  <c r="V2238" i="5"/>
  <c r="E2238" i="5"/>
  <c r="X2238" i="5" s="1"/>
  <c r="V2239" i="5"/>
  <c r="E2239" i="5"/>
  <c r="V2240" i="5"/>
  <c r="E2240" i="5"/>
  <c r="X2240" i="5" s="1"/>
  <c r="V2241" i="5"/>
  <c r="E2241" i="5"/>
  <c r="X2241" i="5" s="1"/>
  <c r="V2242" i="5"/>
  <c r="E2242" i="5"/>
  <c r="X2242" i="5" s="1"/>
  <c r="V2243" i="5"/>
  <c r="E2243" i="5"/>
  <c r="V2244" i="5"/>
  <c r="E2244" i="5"/>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V2261" i="5"/>
  <c r="E2261" i="5"/>
  <c r="X2261" i="5" s="1"/>
  <c r="V2262" i="5"/>
  <c r="E2262" i="5"/>
  <c r="X2262" i="5" s="1"/>
  <c r="V2263" i="5"/>
  <c r="E2263" i="5"/>
  <c r="V2264" i="5"/>
  <c r="E2264" i="5"/>
  <c r="X2264" i="5" s="1"/>
  <c r="V2265" i="5"/>
  <c r="E2265" i="5"/>
  <c r="V2266" i="5"/>
  <c r="E2266" i="5"/>
  <c r="X2266" i="5" s="1"/>
  <c r="V2267" i="5"/>
  <c r="E2267" i="5"/>
  <c r="V2268" i="5"/>
  <c r="E2268" i="5"/>
  <c r="X2268" i="5" s="1"/>
  <c r="V2269" i="5"/>
  <c r="E2269" i="5"/>
  <c r="X2269" i="5" s="1"/>
  <c r="V2270" i="5"/>
  <c r="E2270" i="5"/>
  <c r="X2270" i="5" s="1"/>
  <c r="V2271" i="5"/>
  <c r="E2271" i="5"/>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V2285" i="5"/>
  <c r="E2285" i="5"/>
  <c r="V2286" i="5"/>
  <c r="E2286" i="5"/>
  <c r="X2286" i="5" s="1"/>
  <c r="V2287" i="5"/>
  <c r="E2287" i="5"/>
  <c r="V2288" i="5"/>
  <c r="E2288" i="5"/>
  <c r="X2288" i="5" s="1"/>
  <c r="V2289" i="5"/>
  <c r="E2289" i="5"/>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X2330" i="5" s="1"/>
  <c r="V2331" i="5"/>
  <c r="E2331" i="5"/>
  <c r="V2332" i="5"/>
  <c r="E2332" i="5"/>
  <c r="V2333" i="5"/>
  <c r="E2333" i="5"/>
  <c r="X2333" i="5" s="1"/>
  <c r="V2334" i="5"/>
  <c r="E2334" i="5"/>
  <c r="X2334" i="5" s="1"/>
  <c r="V2335" i="5"/>
  <c r="E2335" i="5"/>
  <c r="V2336" i="5"/>
  <c r="E2336" i="5"/>
  <c r="X2336" i="5" s="1"/>
  <c r="V2337" i="5"/>
  <c r="E2337" i="5"/>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V2370" i="5"/>
  <c r="E2370" i="5"/>
  <c r="X2370" i="5" s="1"/>
  <c r="V2371" i="5"/>
  <c r="E2371" i="5"/>
  <c r="V2372" i="5"/>
  <c r="E2372" i="5"/>
  <c r="X2372" i="5" s="1"/>
  <c r="V2373" i="5"/>
  <c r="E2373" i="5"/>
  <c r="X2373" i="5" s="1"/>
  <c r="V2374" i="5"/>
  <c r="E2374" i="5"/>
  <c r="X2374" i="5" s="1"/>
  <c r="V2375" i="5"/>
  <c r="E2375" i="5"/>
  <c r="V2376" i="5"/>
  <c r="E2376" i="5"/>
  <c r="X2376" i="5" s="1"/>
  <c r="V2377" i="5"/>
  <c r="E2377" i="5"/>
  <c r="V2378" i="5"/>
  <c r="E2378" i="5"/>
  <c r="X2378" i="5" s="1"/>
  <c r="V2379" i="5"/>
  <c r="E2379" i="5"/>
  <c r="V2380" i="5"/>
  <c r="E2380" i="5"/>
  <c r="V2381" i="5"/>
  <c r="E2381" i="5"/>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V2400" i="5"/>
  <c r="E2400" i="5"/>
  <c r="V2401" i="5"/>
  <c r="E2401" i="5"/>
  <c r="X2401" i="5" s="1"/>
  <c r="V2402" i="5"/>
  <c r="E2402" i="5"/>
  <c r="X2402" i="5" s="1"/>
  <c r="V2403" i="5"/>
  <c r="E2403" i="5"/>
  <c r="V2404" i="5"/>
  <c r="E2404" i="5"/>
  <c r="V2405" i="5"/>
  <c r="E2405" i="5"/>
  <c r="V2406" i="5"/>
  <c r="E2406" i="5"/>
  <c r="X2406" i="5" s="1"/>
  <c r="V2407" i="5"/>
  <c r="E2407" i="5"/>
  <c r="V2408" i="5"/>
  <c r="E2408" i="5"/>
  <c r="X2408" i="5" s="1"/>
  <c r="V2409" i="5"/>
  <c r="E2409" i="5"/>
  <c r="X2409" i="5" s="1"/>
  <c r="V2410" i="5"/>
  <c r="E2410" i="5"/>
  <c r="X2410" i="5" s="1"/>
  <c r="V2411" i="5"/>
  <c r="E2411" i="5"/>
  <c r="V2412" i="5"/>
  <c r="E2412" i="5"/>
  <c r="V2413" i="5"/>
  <c r="E2413" i="5"/>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V2446" i="5"/>
  <c r="E2446" i="5"/>
  <c r="X2446" i="5" s="1"/>
  <c r="V2447" i="5"/>
  <c r="E2447" i="5"/>
  <c r="V2448" i="5"/>
  <c r="E2448" i="5"/>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F129" i="5"/>
  <c r="H199" i="5"/>
  <c r="R199" i="5"/>
  <c r="J199" i="5"/>
  <c r="I199" i="5"/>
  <c r="F199" i="5"/>
  <c r="X199" i="5"/>
  <c r="H131" i="5"/>
  <c r="F131" i="5"/>
  <c r="X131" i="5"/>
  <c r="I131" i="5"/>
  <c r="R131" i="5"/>
  <c r="J131" i="5"/>
  <c r="H21" i="5"/>
  <c r="R57" i="5"/>
  <c r="I57" i="5"/>
  <c r="F105" i="5"/>
  <c r="R105" i="5"/>
  <c r="X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AB32" i="5"/>
  <c r="J39"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2" i="5"/>
  <c r="X68"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X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X1509" i="5"/>
  <c r="F1509" i="5"/>
  <c r="AB1532" i="5"/>
  <c r="S1532" i="5"/>
  <c r="S1142" i="5"/>
  <c r="AB1167" i="5"/>
  <c r="F1186" i="5"/>
  <c r="AB1186" i="5"/>
  <c r="AB1199" i="5"/>
  <c r="F1218" i="5"/>
  <c r="AB1218" i="5"/>
  <c r="AB1231" i="5"/>
  <c r="F1250" i="5"/>
  <c r="AB1250" i="5"/>
  <c r="R1257" i="5"/>
  <c r="X1261" i="5"/>
  <c r="R1261" i="5"/>
  <c r="R1265" i="5"/>
  <c r="R1269" i="5"/>
  <c r="R1273" i="5"/>
  <c r="R1277" i="5"/>
  <c r="X1281" i="5"/>
  <c r="R1281" i="5"/>
  <c r="R1289" i="5"/>
  <c r="R1293" i="5"/>
  <c r="R1301" i="5"/>
  <c r="X1305" i="5"/>
  <c r="R1305" i="5"/>
  <c r="X1309"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80" i="5"/>
  <c r="X1996" i="5"/>
  <c r="X2020" i="5"/>
  <c r="X2036"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c r="B28" i="4"/>
  <c r="A16" i="6" s="1"/>
  <c r="B40" i="4"/>
  <c r="A2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C67" i="6" s="1"/>
  <c r="A1" i="8"/>
  <c r="I19" i="6"/>
  <c r="C19" i="6" s="1"/>
  <c r="J26" i="6"/>
  <c r="I27" i="6"/>
  <c r="C27" i="6" s="1"/>
  <c r="I39" i="6"/>
  <c r="C39" i="6" s="1"/>
  <c r="J46" i="6"/>
  <c r="I47" i="6"/>
  <c r="C47" i="6" s="1"/>
  <c r="J54" i="6"/>
  <c r="I55" i="6"/>
  <c r="C55" i="6" s="1"/>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520" i="5"/>
  <c r="X363" i="5"/>
  <c r="X347" i="5"/>
  <c r="X456" i="5"/>
  <c r="S598" i="5"/>
  <c r="X165" i="5"/>
  <c r="X37" i="5"/>
  <c r="X504" i="5"/>
  <c r="X503" i="5"/>
  <c r="X323" i="5"/>
  <c r="X483" i="5"/>
  <c r="X488" i="5"/>
  <c r="X555" i="5"/>
  <c r="X535" i="5"/>
  <c r="X21" i="5"/>
  <c r="X387" i="5"/>
  <c r="X559" i="5"/>
  <c r="S532" i="5"/>
  <c r="X336" i="5"/>
  <c r="X356" i="5"/>
  <c r="S356" i="5"/>
  <c r="X301" i="5"/>
  <c r="S343" i="5"/>
  <c r="X331" i="5"/>
  <c r="X451" i="5"/>
  <c r="X335" i="5"/>
  <c r="X217" i="5"/>
  <c r="X315" i="5"/>
  <c r="S315" i="5"/>
  <c r="X96" i="5"/>
  <c r="X48" i="5"/>
  <c r="X22" i="5"/>
  <c r="X327" i="5"/>
  <c r="X311" i="5"/>
  <c r="X317" i="5"/>
  <c r="X373" i="5"/>
  <c r="S357" i="5"/>
  <c r="X383" i="5"/>
  <c r="S383" i="5"/>
  <c r="X313" i="5"/>
  <c r="X92" i="5"/>
  <c r="X76" i="5"/>
  <c r="X44" i="5"/>
  <c r="X319" i="5"/>
  <c r="X24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859"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X1609" i="5"/>
  <c r="X1577"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X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31" i="4"/>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1" i="4"/>
  <c r="A3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B32" i="4"/>
  <c r="A19" i="6" s="1"/>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05" i="5"/>
  <c r="X599" i="5"/>
  <c r="S599" i="5"/>
  <c r="X465" i="5"/>
  <c r="X611" i="5"/>
  <c r="S611" i="5"/>
  <c r="X220" i="5"/>
  <c r="X577" i="5"/>
  <c r="S601" i="5"/>
  <c r="X521" i="5"/>
  <c r="X467" i="5"/>
  <c r="X427" i="5"/>
  <c r="X472" i="5"/>
  <c r="X287" i="5"/>
  <c r="X407" i="5"/>
  <c r="X375" i="5"/>
  <c r="X232" i="5"/>
  <c r="X264" i="5"/>
  <c r="X296" i="5"/>
  <c r="X192" i="5"/>
  <c r="X567" i="5"/>
  <c r="X151" i="5"/>
  <c r="X596" i="5"/>
  <c r="X91" i="5"/>
  <c r="X281" i="5"/>
  <c r="X103" i="5"/>
  <c r="X320" i="5"/>
  <c r="X212" i="5"/>
  <c r="X339" i="5"/>
  <c r="X188" i="5"/>
  <c r="X565" i="5"/>
  <c r="X359" i="5"/>
  <c r="X517" i="5"/>
  <c r="X591" i="5"/>
  <c r="X204" i="5"/>
  <c r="X595" i="5"/>
  <c r="X411" i="5"/>
  <c r="X439" i="5"/>
  <c r="S600" i="5"/>
  <c r="X447" i="5"/>
  <c r="X251" i="5"/>
  <c r="X365" i="5"/>
  <c r="X423" i="5"/>
  <c r="X191" i="5"/>
  <c r="X243" i="5"/>
  <c r="X403" i="5"/>
  <c r="X481" i="5"/>
  <c r="X112" i="5"/>
  <c r="X569" i="5"/>
  <c r="X168" i="5"/>
  <c r="X164" i="5"/>
  <c r="X144" i="5"/>
  <c r="X208" i="5"/>
  <c r="S382" i="5"/>
  <c r="X224" i="5"/>
  <c r="X256" i="5"/>
  <c r="X367" i="5"/>
  <c r="X475" i="5"/>
  <c r="X116" i="5"/>
  <c r="X236" i="5"/>
  <c r="X268" i="5"/>
  <c r="X469" i="5"/>
  <c r="X529" i="5"/>
  <c r="X431" i="5"/>
  <c r="X207" i="5"/>
  <c r="X395" i="5"/>
  <c r="X115" i="5"/>
  <c r="X533" i="5"/>
  <c r="S533" i="5"/>
  <c r="X148" i="5"/>
  <c r="X609" i="5"/>
  <c r="X545" i="5"/>
  <c r="X575" i="5"/>
  <c r="X216" i="5"/>
  <c r="X355" i="5"/>
  <c r="S355" i="5"/>
  <c r="X391" i="5"/>
  <c r="S602" i="5"/>
  <c r="X573" i="5"/>
  <c r="X587" i="5"/>
  <c r="X312" i="5"/>
  <c r="X156" i="5"/>
  <c r="X603" i="5"/>
  <c r="S603" i="5"/>
  <c r="X248" i="5"/>
  <c r="X280" i="5"/>
  <c r="X184" i="5"/>
  <c r="X292" i="5"/>
  <c r="S605" i="5"/>
  <c r="X279" i="5"/>
  <c r="X163" i="5"/>
  <c r="X443" i="5"/>
  <c r="X571" i="5"/>
  <c r="X172" i="5"/>
  <c r="X607" i="5"/>
  <c r="S607" i="5"/>
  <c r="X489" i="5"/>
  <c r="X579" i="5"/>
  <c r="X132" i="5"/>
  <c r="X324" i="5"/>
  <c r="X303" i="5"/>
  <c r="X211" i="5"/>
  <c r="X435" i="5"/>
  <c r="X576" i="5"/>
  <c r="X43" i="5"/>
  <c r="X215" i="5"/>
  <c r="X580" i="5"/>
  <c r="X87" i="5"/>
  <c r="S314" i="5"/>
  <c r="X463" i="5"/>
  <c r="X136" i="5"/>
  <c r="X160" i="5"/>
  <c r="X460" i="5"/>
  <c r="X120" i="5"/>
  <c r="X252" i="5"/>
  <c r="X284" i="5"/>
  <c r="X583" i="5"/>
  <c r="X419" i="5"/>
  <c r="X415" i="5"/>
  <c r="X239" i="5"/>
  <c r="X608" i="5"/>
  <c r="X71"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D32" i="6"/>
  <c r="R16" i="5"/>
  <c r="I16" i="5"/>
  <c r="H16" i="5"/>
  <c r="F16" i="5"/>
  <c r="I10" i="5"/>
  <c r="F10" i="5"/>
  <c r="R10" i="5"/>
  <c r="H10" i="5"/>
  <c r="H13" i="5"/>
  <c r="R13" i="5"/>
  <c r="I13" i="5"/>
  <c r="F13" i="5"/>
  <c r="H7" i="5"/>
  <c r="R7" i="5"/>
  <c r="F7" i="5"/>
  <c r="I7" i="5"/>
  <c r="H17" i="5"/>
  <c r="I17" i="5"/>
  <c r="R17" i="5"/>
  <c r="F17" i="5"/>
  <c r="G66" i="6"/>
  <c r="H66" i="6"/>
  <c r="G67" i="6"/>
  <c r="H67" i="6"/>
  <c r="D67" i="6"/>
  <c r="G65" i="6"/>
  <c r="H65" i="6"/>
  <c r="I12" i="5"/>
  <c r="R12" i="5"/>
  <c r="F12" i="5"/>
  <c r="H12" i="5"/>
  <c r="H9" i="5"/>
  <c r="I9" i="5"/>
  <c r="R9" i="5"/>
  <c r="F9" i="5"/>
  <c r="R8" i="5"/>
  <c r="H8" i="5"/>
  <c r="I8" i="5"/>
  <c r="F8" i="5"/>
  <c r="H15" i="5"/>
  <c r="I15" i="5"/>
  <c r="F15" i="5"/>
  <c r="R15" i="5"/>
  <c r="H11" i="5"/>
  <c r="R11" i="5"/>
  <c r="F11" i="5"/>
  <c r="I11" i="5"/>
  <c r="I14" i="5"/>
  <c r="R14" i="5"/>
  <c r="H14" i="5"/>
  <c r="F14" i="5"/>
  <c r="D60" i="6"/>
  <c r="D58" i="6"/>
  <c r="D63" i="6"/>
  <c r="D62" i="6"/>
  <c r="D54" i="6"/>
  <c r="D57" i="6"/>
  <c r="C57" i="6"/>
  <c r="F56" i="6"/>
  <c r="H56" i="6"/>
  <c r="H55" i="6"/>
  <c r="D59" i="6"/>
  <c r="X10" i="5"/>
  <c r="D65" i="6"/>
  <c r="X9" i="5"/>
  <c r="X12" i="5"/>
  <c r="X14" i="5"/>
  <c r="X17" i="5"/>
  <c r="D66" i="6"/>
  <c r="X11" i="5"/>
  <c r="X15" i="5"/>
  <c r="X8" i="5"/>
  <c r="X7" i="5"/>
  <c r="X16" i="5"/>
  <c r="D55" i="6"/>
  <c r="D56" i="6"/>
  <c r="S10" i="5"/>
  <c r="S16" i="5"/>
  <c r="S9" i="5"/>
  <c r="S8" i="5"/>
  <c r="S17" i="5"/>
  <c r="G64" i="6" a="1"/>
  <c r="S18" i="5"/>
  <c r="S7" i="5"/>
  <c r="S11" i="5"/>
  <c r="S14" i="5"/>
  <c r="S19" i="5"/>
  <c r="S6" i="5"/>
  <c r="S15" i="5"/>
  <c r="S5" i="5"/>
  <c r="S12" i="5"/>
  <c r="G69" i="6" l="1" a="1"/>
  <c r="G69" i="6" s="1"/>
  <c r="H69" i="6" s="1"/>
  <c r="B57" i="4"/>
  <c r="A40" i="6" s="1"/>
  <c r="B69" i="4"/>
  <c r="A50" i="6" s="1"/>
  <c r="D67" i="4"/>
  <c r="B58" i="4"/>
  <c r="A41" i="6" s="1"/>
  <c r="B33" i="4"/>
  <c r="A20" i="6" s="1"/>
  <c r="B34" i="4"/>
  <c r="A21" i="6" s="1"/>
  <c r="B52" i="4"/>
  <c r="A36" i="6" s="1"/>
  <c r="B64" i="4"/>
  <c r="A46" i="6" s="1"/>
  <c r="B70" i="4"/>
  <c r="A51" i="6" s="1"/>
  <c r="B62" i="4"/>
  <c r="A44" i="6" s="1"/>
  <c r="B50" i="4"/>
  <c r="A34" i="6" s="1"/>
  <c r="B56" i="4"/>
  <c r="A39" i="6" s="1"/>
  <c r="D74" i="4"/>
  <c r="D37" i="4"/>
  <c r="D61" i="4"/>
  <c r="D49" i="4"/>
  <c r="G49" i="4"/>
  <c r="G43" i="4"/>
  <c r="G67" i="4"/>
  <c r="A27" i="6"/>
  <c r="B53" i="4"/>
  <c r="A37" i="6" s="1"/>
  <c r="B65" i="4"/>
  <c r="A47" i="6" s="1"/>
  <c r="B71" i="4"/>
  <c r="A52" i="6" s="1"/>
  <c r="B68" i="4"/>
  <c r="A49" i="6" s="1"/>
  <c r="G61" i="4"/>
  <c r="A24" i="6"/>
  <c r="B59" i="4"/>
  <c r="A42" i="6" s="1"/>
  <c r="G55" i="4"/>
  <c r="G74" i="4"/>
  <c r="G37" i="4"/>
  <c r="G64" i="6"/>
  <c r="B35" i="4"/>
  <c r="A22" i="6" s="1"/>
  <c r="S20" i="5"/>
  <c r="T8" i="5"/>
  <c r="T7" i="5"/>
  <c r="T5" i="5"/>
  <c r="T12" i="5"/>
  <c r="T10" i="5"/>
  <c r="T19" i="5"/>
  <c r="T16" i="5"/>
  <c r="T14" i="5"/>
  <c r="T18" i="5"/>
  <c r="T17" i="5"/>
  <c r="T11" i="5"/>
  <c r="S13" i="5"/>
  <c r="T6" i="5"/>
  <c r="T15" i="5"/>
  <c r="T9" i="5"/>
  <c r="H64" i="6" l="1"/>
  <c r="B64" i="6"/>
  <c r="T20" i="5"/>
  <c r="T13" i="5"/>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<sst xmlns="http://schemas.openxmlformats.org/spreadsheetml/2006/main" count="22383" uniqueCount="15819">
  <si>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</si>
  <si>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</si>
  <si>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</si>
  <si>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</si>
  <si>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</si>
  <si>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</si>
  <si>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</si>
  <si>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</si>
  <si>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</si>
  <si>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</si>
  <si>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</si>
  <si>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</si>
  <si>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</si>
  <si>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</si>
  <si>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</si>
  <si>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</si>
  <si>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</si>
  <si>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</si>
  <si>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</si>
  <si>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</si>
  <si>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</si>
  <si>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</si>
  <si>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</si>
  <si>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</si>
  <si>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</si>
  <si>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</si>
  <si>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</si>
  <si>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</si>
  <si>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</si>
  <si>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</si>
  <si>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</si>
  <si>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</si>
  <si>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</si>
  <si>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</si>
  <si>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</si>
  <si>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</si>
  <si>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</si>
  <si>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</si>
  <si>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</si>
  <si>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</si>
  <si>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</si>
  <si>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</si>
  <si>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</si>
  <si>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</si>
  <si>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</si>
  <si>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</si>
  <si>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</si>
  <si>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</si>
  <si>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</si>
  <si>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</si>
  <si>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</si>
  <si>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</si>
  <si>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</si>
  <si>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</si>
  <si>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</si>
  <si>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</si>
  <si>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</si>
  <si>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</si>
  <si>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</si>
  <si>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</si>
  <si>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</si>
  <si>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</si>
  <si>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</si>
  <si>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</si>
  <si>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</si>
  <si>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</si>
  <si>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</si>
  <si>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</si>
  <si>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</si>
  <si>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</si>
  <si>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</si>
  <si>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</si>
  <si>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</si>
  <si>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</si>
  <si>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</si>
  <si>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</si>
  <si>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</si>
  <si>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</si>
  <si>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</si>
  <si>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</si>
  <si>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</si>
  <si>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</si>
  <si>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</si>
  <si>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</si>
  <si>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</si>
  <si>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</si>
  <si>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</si>
  <si>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</si>
  <si>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</si>
  <si>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</si>
  <si>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</si>
  <si>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</si>
  <si>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</si>
  <si>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</si>
  <si>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</si>
  <si>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</si>
  <si>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</si>
  <si>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</si>
  <si>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</si>
  <si>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</si>
  <si>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</si>
  <si>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</si>
  <si>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</si>
  <si>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</si>
  <si>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</si>
  <si>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</si>
  <si>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</si>
  <si>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</si>
  <si>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</si>
  <si>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</si>
  <si>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</si>
  <si>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</si>
  <si>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</si>
  <si>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</si>
  <si>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</si>
  <si>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</si>
  <si>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</si>
  <si>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</si>
  <si>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</si>
  <si>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</si>
  <si>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</si>
  <si>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</si>
  <si>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</si>
  <si>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</si>
  <si>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</si>
  <si>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</si>
  <si>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</si>
  <si>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</si>
  <si>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</si>
  <si>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</si>
  <si>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</si>
  <si>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</si>
  <si>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</si>
  <si>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</si>
  <si>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</si>
  <si>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</si>
  <si>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</si>
  <si>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</si>
  <si>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</si>
  <si>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</si>
  <si>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</si>
  <si>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</si>
  <si>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</si>
  <si>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</si>
  <si>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</si>
  <si>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</si>
  <si>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</si>
  <si>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</si>
  <si>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</si>
  <si>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</si>
  <si>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</si>
  <si>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</si>
  <si>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</si>
  <si>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</si>
  <si>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</si>
  <si>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</si>
  <si>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</si>
  <si>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</si>
  <si>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</si>
  <si>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</si>
  <si>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</si>
  <si>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</si>
  <si>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</si>
  <si>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</si>
  <si>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</si>
  <si>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</si>
  <si>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</si>
  <si>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</si>
  <si>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</si>
  <si>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</si>
  <si>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</si>
  <si>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</si>
  <si>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</si>
  <si>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</si>
  <si>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</si>
  <si>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</si>
  <si>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</si>
  <si>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</si>
  <si>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</si>
  <si>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</si>
  <si>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</si>
  <si>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</si>
  <si>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</si>
  <si>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</si>
  <si>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</si>
  <si>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</si>
  <si>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</si>
  <si>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</si>
  <si>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</si>
  <si>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</si>
  <si>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</si>
  <si>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</si>
  <si>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</si>
  <si>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</si>
  <si>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</si>
  <si>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</si>
  <si>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</si>
  <si>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</si>
  <si>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</si>
  <si>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</si>
  <si>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</si>
  <si>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</si>
  <si>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</si>
  <si>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</si>
  <si>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</si>
  <si>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</si>
  <si>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</si>
  <si>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</si>
  <si>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</si>
  <si>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</si>
  <si>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</si>
  <si>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</si>
  <si>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</si>
  <si>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</si>
  <si>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</si>
  <si>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</si>
  <si>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</si>
  <si>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</si>
  <si>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</si>
  <si>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</si>
  <si>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</si>
  <si>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</si>
  <si>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</si>
  <si>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</si>
  <si>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</si>
  <si>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</si>
  <si>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</si>
  <si>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</si>
  <si>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</si>
  <si>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</si>
  <si>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</si>
  <si>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</si>
  <si>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</si>
  <si>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</si>
  <si>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</si>
  <si>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</si>
  <si>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</si>
  <si>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</si>
  <si>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</si>
  <si>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</si>
  <si>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</si>
  <si>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</si>
  <si>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</si>
  <si>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</si>
  <si>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</si>
  <si>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</si>
  <si>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</si>
  <si>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</si>
  <si>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</si>
  <si>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</si>
  <si>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</si>
  <si>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</si>
  <si>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</si>
  <si>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</si>
  <si>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</si>
  <si>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</si>
  <si>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</si>
  <si>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</si>
  <si>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</si>
  <si>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</si>
  <si>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</si>
  <si>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</si>
  <si>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</si>
  <si>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</si>
  <si>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</si>
  <si>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</si>
  <si>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</si>
  <si>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</si>
  <si>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</si>
  <si>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</si>
  <si>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</si>
  <si>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</si>
  <si>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</si>
  <si>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</si>
  <si>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</si>
  <si>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</si>
  <si>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</si>
  <si>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</si>
  <si>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</si>
  <si>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</si>
  <si>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</si>
  <si>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</si>
  <si>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</si>
  <si>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</si>
  <si>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</si>
  <si>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</si>
  <si>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</si>
  <si>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</si>
  <si>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</si>
  <si>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</si>
  <si>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</si>
  <si>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</si>
  <si>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</si>
  <si>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</si>
  <si>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</si>
  <si>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</si>
  <si>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</si>
  <si>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</si>
  <si>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</si>
  <si>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</si>
  <si>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</si>
  <si>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</si>
  <si>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</si>
  <si>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</si>
  <si>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</si>
  <si>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</si>
  <si>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</si>
  <si>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</si>
  <si>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</si>
  <si>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</si>
  <si>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</si>
  <si>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</si>
  <si>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</si>
  <si>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</si>
  <si>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</si>
  <si>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</si>
  <si>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</si>
  <si>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</si>
  <si>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</si>
  <si>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</si>
  <si>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</si>
  <si>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</si>
  <si>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</si>
  <si>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</si>
  <si>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</si>
  <si>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</si>
  <si>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</si>
  <si>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</si>
  <si>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</si>
  <si>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</si>
  <si>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</si>
  <si>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</si>
  <si>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</si>
  <si>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</si>
  <si>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</si>
  <si>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</si>
  <si>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</si>
  <si>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</si>
  <si>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</si>
  <si>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</si>
  <si>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</si>
  <si>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</si>
  <si>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</si>
  <si>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</si>
  <si>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</si>
  <si>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</si>
  <si>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</si>
  <si>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</si>
  <si>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</si>
  <si>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</si>
  <si>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</si>
  <si>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</si>
  <si>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</si>
  <si>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</si>
  <si>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</si>
  <si>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</si>
  <si>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</si>
  <si>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</si>
  <si>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</si>
  <si>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</si>
  <si>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</si>
  <si>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</si>
  <si>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</si>
  <si>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</si>
  <si>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</si>
  <si>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</si>
  <si>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</si>
  <si>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</si>
  <si>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</si>
  <si>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</si>
  <si>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</si>
  <si>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</si>
  <si>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</si>
  <si>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</si>
  <si>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</si>
  <si>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</si>
  <si>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</si>
  <si>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</si>
  <si>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</si>
  <si>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</si>
  <si>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</si>
  <si>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</si>
  <si>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</si>
  <si>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</si>
  <si>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</si>
  <si>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</si>
  <si>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</si>
  <si>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</si>
  <si>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</si>
  <si>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</si>
  <si>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</si>
  <si>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</si>
  <si>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</si>
  <si>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</si>
  <si>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</si>
  <si>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</si>
  <si>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</si>
  <si>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</si>
  <si>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</si>
  <si>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</si>
  <si>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</si>
  <si>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</si>
  <si>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</si>
  <si>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</si>
  <si>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</si>
  <si>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</si>
  <si>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</si>
  <si>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</si>
  <si>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</si>
  <si>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</si>
  <si>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</si>
  <si>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</si>
  <si>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</si>
  <si>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</si>
  <si>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</si>
  <si>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</si>
  <si>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</si>
  <si>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</si>
  <si>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</si>
  <si>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</si>
  <si>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</si>
  <si>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</si>
  <si>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</si>
  <si>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</si>
  <si>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</si>
  <si>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</si>
  <si>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</si>
  <si>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</si>
  <si>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</si>
  <si>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</si>
  <si>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</si>
  <si>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</si>
  <si>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</si>
  <si>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</si>
  <si>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</si>
  <si>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</si>
  <si>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</si>
  <si>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</si>
  <si>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</si>
  <si>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</si>
  <si>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</si>
  <si>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</si>
  <si>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</si>
  <si>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</si>
  <si>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</si>
  <si>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</si>
  <si>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</si>
  <si>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</si>
  <si>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</si>
  <si>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</si>
  <si>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</si>
  <si>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</si>
  <si>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</si>
  <si>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</si>
  <si>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</si>
  <si>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</si>
  <si>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</si>
  <si>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</si>
  <si>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</si>
  <si>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</si>
  <si>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</si>
  <si>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</si>
  <si>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</si>
  <si>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</si>
  <si>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</si>
  <si>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</si>
  <si>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</si>
  <si>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</si>
  <si>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</si>
  <si>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</si>
  <si>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</si>
  <si>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</si>
  <si>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</si>
  <si>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</si>
  <si>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</si>
  <si>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</si>
  <si>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</si>
  <si>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</si>
  <si>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</si>
  <si>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</si>
  <si>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</si>
  <si>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</si>
  <si>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</si>
  <si>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</si>
  <si>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</si>
  <si>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</si>
  <si>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</si>
  <si>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</si>
  <si>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</si>
  <si>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</si>
  <si>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</si>
  <si>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</si>
  <si>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</si>
  <si>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</si>
  <si>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</si>
  <si>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</si>
  <si>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</si>
  <si>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</si>
  <si>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</si>
  <si>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</si>
  <si>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</si>
  <si>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</si>
  <si>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</si>
  <si>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</si>
  <si>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</si>
  <si>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</si>
  <si>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</si>
  <si>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</si>
  <si>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</si>
  <si>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</si>
  <si>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</si>
  <si>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</si>
  <si>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</si>
  <si>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</si>
  <si>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</si>
  <si>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</si>
  <si>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</si>
  <si>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</si>
  <si>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</si>
  <si>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</si>
  <si>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</si>
  <si>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</si>
  <si>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</si>
  <si>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</si>
  <si>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</si>
  <si>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</si>
  <si>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</si>
  <si>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</si>
  <si>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</si>
  <si>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</si>
  <si>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</si>
  <si>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</si>
  <si>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</si>
  <si>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</si>
  <si>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</si>
  <si>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</si>
  <si>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</si>
  <si>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</si>
  <si>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</si>
  <si>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</si>
  <si>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</si>
  <si>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</si>
  <si>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</si>
  <si>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</si>
  <si>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</si>
  <si>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</si>
  <si>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</si>
  <si>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</si>
  <si>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</si>
  <si>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</si>
  <si>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</si>
  <si>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</si>
  <si>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</si>
  <si>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</si>
  <si>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</si>
  <si>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</si>
  <si>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</si>
  <si>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</si>
  <si>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</si>
  <si>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</si>
  <si>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</si>
  <si>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</si>
  <si>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</si>
  <si>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</si>
  <si>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</si>
  <si>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</si>
  <si>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</si>
  <si>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</si>
  <si>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</si>
  <si>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</si>
  <si>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</si>
  <si>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</si>
  <si>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</si>
  <si>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</si>
  <si>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</si>
  <si>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</si>
  <si>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</si>
  <si>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</si>
  <si>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</si>
  <si>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</si>
  <si>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</si>
  <si>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</si>
  <si>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</si>
  <si>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</si>
  <si>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</si>
  <si>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</si>
  <si>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</si>
  <si>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</si>
  <si>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</si>
  <si>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</si>
  <si>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</si>
  <si>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</si>
  <si>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</si>
  <si>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</si>
  <si>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</si>
  <si>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</si>
  <si>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</si>
  <si>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</si>
  <si>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</si>
  <si>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</si>
  <si>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</si>
  <si>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</si>
  <si>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</si>
  <si>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</si>
  <si>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</si>
  <si>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</si>
  <si>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</si>
  <si>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</si>
  <si>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</si>
  <si>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</si>
  <si>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</si>
  <si>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</si>
  <si>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</si>
  <si>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</si>
  <si>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</si>
  <si>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</si>
  <si>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</si>
  <si>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</si>
  <si>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</si>
  <si>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</si>
  <si>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</si>
  <si>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</si>
  <si>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</si>
  <si>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</si>
  <si>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</si>
  <si>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</si>
  <si>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</si>
  <si>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</si>
  <si>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</si>
  <si>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</si>
  <si>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</si>
  <si>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</si>
  <si>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</si>
  <si>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</si>
  <si>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</si>
  <si>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</si>
  <si>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</si>
  <si>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</si>
  <si>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</si>
  <si>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</si>
  <si>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</si>
  <si>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</si>
  <si>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</si>
  <si>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</si>
  <si>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</si>
  <si>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</si>
  <si>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</si>
  <si>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</si>
  <si>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</si>
  <si>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</si>
  <si>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</si>
  <si>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</si>
  <si>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</si>
  <si>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</si>
  <si>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</si>
  <si>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</si>
  <si>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</si>
  <si>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</si>
  <si>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</si>
  <si>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</si>
  <si>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</si>
  <si>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</si>
  <si>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</si>
  <si>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</si>
  <si>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</si>
  <si>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</si>
  <si>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</si>
  <si>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</si>
  <si>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</si>
  <si>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</si>
  <si>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</si>
  <si>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</si>
  <si>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</si>
  <si>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</si>
  <si>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</si>
  <si>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</si>
  <si>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</si>
  <si>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</si>
  <si>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</si>
  <si>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</si>
  <si>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</si>
  <si>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</si>
  <si>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</si>
  <si>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</si>
  <si>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</si>
  <si>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</si>
  <si>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</si>
  <si>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</si>
  <si>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</si>
  <si>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</si>
  <si>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</si>
  <si>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</si>
  <si>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</si>
  <si>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</si>
  <si>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</si>
  <si>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</si>
  <si>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</si>
  <si>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</si>
  <si>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</si>
  <si>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</si>
  <si>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</si>
  <si>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</si>
  <si>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</si>
  <si>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</si>
  <si>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</si>
  <si>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</si>
  <si>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</si>
  <si>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</si>
  <si>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</si>
  <si>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</si>
  <si>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</si>
  <si>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</si>
  <si>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</si>
  <si>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</si>
  <si>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</si>
  <si>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</si>
  <si>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</si>
  <si>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</si>
  <si>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</si>
  <si>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</si>
  <si>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</si>
  <si>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</si>
  <si>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</si>
  <si>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</si>
  <si>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</si>
  <si>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</si>
  <si>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</si>
  <si>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</si>
  <si>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</si>
  <si>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</si>
  <si>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</si>
  <si>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</si>
  <si>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</si>
  <si>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</si>
  <si>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</si>
  <si>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</si>
  <si>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</si>
  <si>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</si>
  <si>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</si>
  <si>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</si>
  <si>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</si>
  <si>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</si>
  <si>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</si>
  <si>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</si>
  <si>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</si>
  <si>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</si>
  <si>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</si>
  <si>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</si>
  <si>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</si>
  <si>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</si>
  <si>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</si>
  <si>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</si>
  <si>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</si>
  <si>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</si>
  <si>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</si>
  <si>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</si>
  <si>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</si>
  <si>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</si>
  <si>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</si>
  <si>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</si>
  <si>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</si>
  <si>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</si>
  <si>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</si>
  <si>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</si>
  <si>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</si>
  <si>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</si>
  <si>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</si>
  <si>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</si>
  <si>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</si>
  <si>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</si>
  <si>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</si>
  <si>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</si>
  <si>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</si>
  <si>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</si>
  <si>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</si>
  <si>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</si>
  <si>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</si>
  <si>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</si>
  <si>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</si>
  <si>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</si>
  <si>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</si>
  <si>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</si>
  <si>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</si>
  <si>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</si>
  <si>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</si>
  <si>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</si>
  <si>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</si>
  <si>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</si>
  <si>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</si>
  <si>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</si>
  <si>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</si>
  <si>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</si>
  <si>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</si>
  <si>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</si>
  <si>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</si>
  <si>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</si>
  <si>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</si>
  <si>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</si>
  <si>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</si>
  <si>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</si>
  <si>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</si>
  <si>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</si>
  <si>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</si>
  <si>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</si>
  <si>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</si>
  <si>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</si>
  <si>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</si>
  <si>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</si>
  <si>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</si>
  <si>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</si>
  <si>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</si>
  <si>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</si>
  <si>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</si>
  <si>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</si>
  <si>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</si>
  <si>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</si>
  <si>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</si>
  <si>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</si>
  <si>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</si>
  <si>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</si>
  <si>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</si>
  <si>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</si>
  <si>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</si>
  <si>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</si>
  <si>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</si>
  <si>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</si>
  <si>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</si>
  <si>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</si>
  <si>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</si>
  <si>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</si>
  <si>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</si>
  <si>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</si>
  <si>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</si>
  <si>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</si>
  <si>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</si>
  <si>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</si>
  <si>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</si>
  <si>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</si>
  <si>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</si>
  <si>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</si>
  <si>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</si>
  <si>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</si>
  <si>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</si>
  <si>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</si>
  <si>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</si>
  <si>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</si>
  <si>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</si>
  <si>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</si>
  <si>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</si>
  <si>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</si>
  <si>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</si>
  <si>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</si>
  <si>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</si>
  <si>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</si>
  <si>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</si>
  <si>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</si>
  <si>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</si>
  <si>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</si>
  <si>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</si>
  <si>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</si>
  <si>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</si>
  <si>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</si>
  <si>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</si>
  <si>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</si>
  <si>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</si>
  <si>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</si>
  <si>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</si>
  <si>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</si>
  <si>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</si>
  <si>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</si>
  <si>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</si>
  <si>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</si>
  <si>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</si>
  <si>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</si>
  <si>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</si>
  <si>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</si>
  <si>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</si>
  <si>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</si>
  <si>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</si>
  <si>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</si>
  <si>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</si>
  <si>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</si>
  <si>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</si>
  <si>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</si>
  <si>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</si>
  <si>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</si>
  <si>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</si>
  <si>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</si>
  <si>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</si>
  <si>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</si>
  <si>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</si>
  <si>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</si>
  <si>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</si>
  <si>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</si>
  <si>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</si>
  <si>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</si>
  <si>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</si>
  <si>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</si>
  <si>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</si>
  <si>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</si>
  <si>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</si>
  <si>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</si>
  <si>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</si>
  <si>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</si>
  <si>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</si>
  <si>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</si>
  <si>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</si>
  <si>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</si>
  <si>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</si>
  <si>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</si>
  <si>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</si>
  <si>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</si>
  <si>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</si>
  <si>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</si>
  <si>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</si>
  <si>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</si>
  <si>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</si>
  <si>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</si>
  <si>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</si>
  <si>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</si>
  <si>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</si>
  <si>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</si>
  <si>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</si>
  <si>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</si>
  <si>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</si>
  <si>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</si>
  <si>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</si>
  <si>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</si>
  <si>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</si>
  <si>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</si>
  <si>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</si>
  <si>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</si>
  <si>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</si>
  <si>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</si>
  <si>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</si>
  <si>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</si>
  <si>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</si>
  <si>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</si>
  <si>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</si>
  <si>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</si>
  <si>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</si>
  <si>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</si>
  <si>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</si>
  <si>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</si>
  <si>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</si>
  <si>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</si>
  <si>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</si>
  <si>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</si>
  <si>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</si>
  <si>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</si>
  <si>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</si>
  <si>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</si>
  <si>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</si>
  <si>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</si>
  <si>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</si>
  <si>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</si>
  <si>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</si>
  <si>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</si>
  <si>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</si>
  <si>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</si>
  <si>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</si>
  <si>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</si>
  <si>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</si>
  <si>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</si>
  <si>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</si>
  <si>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</si>
  <si>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</si>
  <si>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</si>
  <si>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</si>
  <si>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</si>
  <si>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</si>
  <si>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</si>
  <si>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</si>
  <si>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</si>
  <si>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</si>
  <si>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</si>
  <si>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</si>
  <si>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</si>
  <si>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</si>
  <si>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</si>
  <si>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</si>
  <si>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</si>
  <si>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</si>
  <si>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</si>
  <si>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</si>
  <si>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</si>
  <si>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</si>
  <si>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</si>
  <si>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</si>
  <si>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</si>
  <si>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</si>
  <si>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</si>
  <si>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</si>
  <si>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</si>
  <si>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</si>
  <si>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</si>
  <si>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</si>
  <si>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</si>
  <si>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</si>
  <si>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</si>
  <si>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</si>
  <si>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</si>
  <si>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</si>
  <si>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</si>
  <si>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</si>
  <si>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</si>
  <si>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</si>
  <si>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</si>
  <si>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</si>
  <si>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</si>
  <si>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</si>
  <si>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</si>
  <si>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</si>
  <si>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</si>
  <si>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</si>
  <si>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</si>
  <si>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</si>
  <si>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</si>
  <si>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</si>
  <si>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</si>
  <si>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</si>
  <si>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</si>
  <si>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</si>
  <si>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</si>
  <si>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</si>
  <si>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</si>
  <si>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</si>
  <si>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</si>
  <si>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</si>
  <si>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</si>
  <si>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</si>
  <si>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</si>
  <si>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</si>
  <si>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</si>
  <si>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</si>
  <si>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</si>
  <si>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</si>
  <si>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</si>
  <si>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</si>
  <si>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</si>
  <si>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</si>
  <si>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</si>
  <si>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</si>
  <si>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</si>
  <si>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</si>
  <si>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</si>
  <si>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</si>
  <si>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</si>
  <si>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</si>
  <si>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</si>
  <si>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</si>
  <si>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</si>
  <si>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</si>
  <si>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</si>
  <si>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</si>
  <si>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</si>
  <si>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</si>
  <si>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</si>
  <si>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</si>
  <si>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</si>
  <si>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</si>
  <si>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</si>
  <si>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</si>
  <si>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</si>
  <si>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</si>
  <si>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</si>
  <si>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</si>
  <si>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</si>
  <si>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</si>
  <si>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</si>
  <si>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</si>
  <si>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</si>
  <si>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</si>
  <si>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</si>
  <si>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</si>
  <si>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</si>
  <si>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</si>
  <si>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</si>
  <si>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</si>
  <si>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</si>
  <si>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</si>
  <si>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</si>
  <si>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</si>
  <si>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</si>
  <si>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</si>
  <si>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</si>
  <si>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</si>
  <si>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</si>
  <si>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</si>
  <si>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</si>
  <si>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</si>
  <si>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</si>
  <si>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</si>
  <si>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</si>
  <si>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</si>
  <si>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</si>
  <si>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</si>
  <si>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</si>
  <si>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</si>
  <si>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</si>
  <si>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</si>
  <si>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</si>
  <si>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</si>
  <si>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</si>
  <si>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</si>
  <si>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</si>
  <si>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</si>
  <si>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</si>
  <si>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</si>
  <si>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</si>
  <si>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</si>
  <si>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</si>
  <si>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</si>
  <si>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</si>
  <si>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</si>
  <si>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</si>
  <si>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</si>
  <si>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</si>
  <si>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</si>
  <si>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</si>
  <si>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</si>
  <si>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</si>
  <si>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</si>
  <si>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</si>
  <si>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</si>
  <si>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</si>
  <si>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</si>
  <si>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</si>
  <si>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</si>
  <si>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</si>
  <si>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</si>
  <si>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</si>
  <si>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</si>
  <si>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</si>
  <si>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</si>
  <si>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</si>
  <si>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</si>
  <si>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</si>
  <si>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</si>
  <si>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</si>
  <si>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</si>
  <si>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</si>
  <si>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</si>
  <si>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</si>
  <si>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</si>
  <si>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</si>
  <si>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</si>
  <si>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</si>
  <si>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</si>
  <si>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</si>
  <si>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</si>
  <si>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</si>
  <si>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</si>
  <si>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</si>
  <si>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</si>
  <si>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</si>
  <si>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</si>
  <si>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</si>
  <si>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</si>
  <si>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</si>
  <si>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</si>
  <si>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</si>
  <si>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</si>
  <si>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</si>
  <si>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</si>
  <si>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</si>
  <si>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</si>
  <si>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</si>
  <si>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</si>
  <si>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</si>
  <si>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</si>
  <si>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</si>
  <si>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</si>
  <si>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</si>
  <si>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</si>
  <si>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</si>
  <si>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</si>
  <si>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</si>
  <si>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</si>
  <si>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</si>
  <si>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</si>
  <si>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</si>
  <si>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</si>
  <si>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</si>
  <si>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</si>
  <si>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</si>
  <si>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</si>
  <si>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</si>
  <si>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</si>
  <si>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</si>
  <si>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</si>
  <si>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</si>
  <si>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</si>
  <si>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</si>
  <si>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</si>
  <si>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</si>
  <si>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</si>
  <si>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</si>
  <si>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</si>
  <si>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</si>
  <si>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</si>
  <si>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</si>
  <si>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</si>
  <si>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</si>
  <si>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</si>
  <si>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</si>
  <si>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</si>
  <si>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</si>
  <si>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</si>
  <si>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</si>
  <si>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</si>
  <si>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</si>
  <si>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</si>
  <si>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</si>
  <si>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</si>
  <si>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</si>
  <si>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</si>
  <si>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</si>
  <si>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</si>
  <si>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</si>
  <si>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</si>
  <si>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</si>
  <si>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</si>
  <si>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</si>
  <si>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</si>
  <si>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</si>
  <si>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</si>
  <si>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</si>
  <si>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</si>
  <si>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</si>
  <si>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</si>
  <si>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</si>
  <si>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</si>
  <si>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</si>
  <si>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</si>
  <si>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</si>
  <si>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</si>
  <si>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</si>
  <si>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</si>
  <si>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</si>
  <si>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</si>
  <si>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</si>
  <si>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</si>
  <si>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</si>
  <si>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</si>
  <si>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</si>
  <si>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</si>
  <si>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</si>
  <si>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</si>
  <si>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</si>
  <si>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</si>
  <si>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</si>
  <si>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</si>
  <si>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</si>
  <si>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</si>
  <si>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</si>
  <si>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</si>
  <si>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</si>
  <si>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</si>
  <si>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</si>
  <si>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</si>
  <si>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</si>
  <si>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</si>
  <si>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</si>
  <si>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</si>
  <si>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</si>
  <si>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</si>
  <si>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</si>
  <si>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</si>
  <si>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</si>
  <si>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</si>
  <si>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</si>
  <si>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</si>
  <si>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</si>
  <si>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</si>
  <si>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</si>
  <si>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</si>
  <si>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</si>
  <si>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</si>
  <si>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</si>
  <si>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</si>
  <si>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</si>
  <si>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</si>
  <si>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</si>
  <si>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</si>
  <si>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</si>
  <si>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</si>
  <si>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</si>
  <si>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</si>
  <si>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</si>
  <si>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</si>
  <si>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</si>
  <si>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</si>
  <si>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</si>
  <si>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</si>
  <si>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</si>
  <si>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</si>
  <si>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</si>
  <si>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</si>
  <si>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</si>
  <si>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</si>
  <si>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</si>
  <si>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</si>
  <si>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</si>
  <si>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</si>
  <si>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</si>
  <si>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</si>
  <si>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</si>
  <si>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</si>
  <si>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</si>
  <si>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</si>
  <si>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</si>
  <si>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</si>
  <si>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</si>
  <si>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</si>
  <si>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</si>
  <si>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</si>
  <si>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</si>
  <si>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</si>
  <si>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</si>
  <si>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</si>
  <si>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</si>
  <si>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</si>
  <si>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</si>
  <si>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</si>
  <si>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</si>
  <si>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</si>
  <si>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</si>
  <si>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</si>
  <si>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</si>
  <si>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</si>
  <si>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</si>
  <si>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</si>
  <si>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</si>
  <si>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</si>
  <si>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</si>
  <si>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</si>
  <si>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</si>
  <si>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</si>
  <si>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</si>
  <si>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</si>
  <si>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</si>
  <si>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</si>
  <si>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</si>
  <si>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</si>
  <si>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</si>
  <si>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</si>
  <si>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</si>
  <si>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</si>
  <si>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</si>
  <si>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</si>
  <si>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</si>
  <si>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</si>
  <si>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</si>
  <si>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</si>
  <si>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</si>
  <si>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</si>
  <si>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</si>
  <si>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</si>
  <si>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</si>
  <si>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</si>
  <si>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</si>
  <si>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</si>
  <si>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</si>
  <si>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</si>
  <si>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</si>
  <si>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</si>
  <si>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</si>
  <si>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</si>
  <si>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</si>
  <si>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</si>
  <si>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</si>
  <si>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</si>
  <si>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</si>
  <si>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</si>
  <si>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</si>
  <si>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</si>
  <si>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</si>
  <si>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</si>
  <si>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</si>
  <si>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</si>
  <si>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</si>
  <si>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</si>
  <si>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</si>
  <si>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</si>
  <si>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</si>
  <si>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</si>
  <si>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</si>
  <si>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</si>
  <si>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</si>
  <si>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</si>
  <si>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</si>
  <si>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</si>
  <si>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</si>
  <si>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</si>
  <si>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</si>
  <si>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</si>
  <si>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</si>
  <si>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</si>
  <si>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</si>
  <si>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</si>
  <si>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</si>
  <si>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</si>
  <si>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</si>
  <si>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</si>
  <si>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</si>
  <si>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</si>
  <si>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</si>
  <si>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</si>
  <si>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</si>
  <si>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</si>
  <si>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</si>
  <si>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</si>
  <si>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</si>
  <si>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</si>
  <si>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</si>
  <si>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</si>
  <si>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</si>
  <si>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</si>
  <si>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</si>
  <si>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</si>
  <si>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</si>
  <si>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</si>
  <si>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</si>
  <si>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</si>
  <si>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</si>
  <si>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</si>
  <si>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</si>
  <si>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</si>
  <si>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</si>
  <si>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</si>
  <si>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</si>
  <si>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</si>
  <si>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</si>
  <si>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</si>
  <si>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</si>
  <si>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</si>
  <si>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</si>
  <si>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</si>
  <si>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</si>
  <si>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</si>
  <si>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</si>
  <si>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</si>
  <si>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</si>
  <si>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</si>
  <si>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</si>
  <si>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</si>
  <si>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</si>
  <si>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</si>
  <si>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</si>
  <si>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</si>
  <si>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</si>
  <si>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</si>
  <si>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</si>
  <si>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</si>
  <si>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</si>
  <si>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</si>
  <si>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</si>
  <si>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</si>
  <si>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</si>
  <si>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</si>
  <si>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</si>
  <si>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</si>
  <si>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</si>
  <si>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</si>
  <si>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</si>
  <si>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</si>
  <si>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</si>
  <si>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</si>
  <si>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</si>
  <si>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</si>
  <si>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</si>
  <si>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</si>
  <si>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</si>
  <si>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</si>
  <si>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</si>
  <si>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</si>
  <si>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</si>
  <si>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</si>
  <si>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</si>
  <si>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</si>
  <si>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</si>
  <si>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</si>
  <si>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</si>
  <si>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</si>
  <si>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</si>
  <si>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</si>
  <si>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</si>
  <si>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</si>
  <si>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</si>
  <si>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</si>
  <si>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</si>
  <si>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</si>
  <si>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</si>
  <si>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</si>
  <si>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</si>
  <si>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</si>
  <si>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</si>
  <si>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</si>
  <si>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</si>
  <si>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</si>
  <si>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</si>
  <si>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</si>
  <si>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</si>
  <si>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</si>
  <si>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</si>
  <si>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</si>
  <si>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</si>
  <si>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</si>
  <si>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</si>
  <si>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</si>
  <si>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</si>
  <si>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</si>
  <si>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</si>
  <si>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</si>
  <si>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</si>
  <si>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</si>
  <si>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</si>
  <si>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</si>
  <si>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</si>
  <si>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</si>
  <si>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</si>
  <si>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</si>
  <si>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</si>
  <si>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</si>
  <si>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</si>
  <si>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</si>
  <si>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</si>
  <si>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</si>
  <si>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</si>
  <si>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</si>
  <si>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</si>
  <si>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</si>
  <si>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</si>
  <si>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</si>
  <si>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</si>
  <si>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</si>
  <si>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</si>
  <si>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</si>
  <si>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</si>
  <si>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</si>
  <si>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</si>
  <si>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</si>
  <si>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</si>
  <si>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</si>
  <si>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</si>
  <si>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</si>
  <si>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</si>
  <si>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</si>
  <si>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</si>
  <si>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</si>
  <si>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</si>
  <si>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</si>
  <si>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</si>
  <si>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</si>
  <si>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</si>
  <si>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</si>
  <si>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</si>
  <si>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</si>
  <si>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</si>
  <si>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</si>
  <si>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</si>
  <si>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</si>
  <si>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</si>
  <si>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</si>
  <si>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</si>
  <si>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</si>
  <si>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</si>
  <si>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</si>
  <si>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</si>
  <si>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</si>
  <si>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</si>
  <si>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</si>
  <si>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</si>
  <si>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</si>
  <si>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</si>
  <si>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</si>
  <si>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</si>
  <si>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</si>
  <si>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</si>
  <si>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</si>
  <si>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</si>
  <si>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</si>
  <si>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</si>
  <si>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</si>
  <si>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</si>
  <si>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</si>
  <si>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</si>
  <si>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</si>
  <si>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</si>
  <si>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</si>
  <si>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</si>
  <si>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</si>
  <si>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</si>
  <si>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</si>
  <si>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</si>
  <si>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</si>
  <si>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</si>
  <si>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</si>
  <si>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</si>
  <si>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</si>
  <si>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</si>
  <si>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</si>
  <si>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</si>
  <si>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</si>
  <si>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</si>
  <si>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</si>
  <si>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</si>
  <si>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</si>
  <si>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</si>
  <si>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</si>
  <si>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</si>
  <si>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</si>
  <si>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</si>
  <si>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</si>
  <si>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</si>
  <si>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</si>
  <si>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</si>
  <si>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</si>
  <si>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</si>
  <si>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</si>
  <si>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</si>
  <si>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</si>
  <si>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</si>
  <si>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</si>
  <si>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</si>
  <si>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</si>
  <si>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</si>
  <si>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</si>
  <si>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</si>
  <si>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</si>
  <si>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</si>
  <si>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</si>
  <si>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</si>
  <si>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</si>
  <si>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</si>
  <si>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</si>
  <si>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</si>
  <si>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</si>
  <si>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</si>
  <si>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</si>
  <si>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</si>
  <si>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</si>
  <si>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</si>
  <si>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</si>
  <si>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</si>
  <si>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</si>
  <si>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</si>
  <si>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</si>
  <si>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</si>
  <si>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</si>
  <si>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</si>
  <si>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</si>
  <si>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</si>
  <si>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</si>
  <si>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</si>
  <si>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</si>
  <si>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</si>
  <si>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</si>
  <si>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</si>
  <si>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</si>
  <si>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</si>
  <si>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</si>
  <si>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</si>
  <si>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</si>
  <si>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</si>
  <si>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</si>
  <si>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</si>
  <si>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</si>
  <si>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</si>
  <si>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</si>
  <si>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</si>
  <si>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</si>
  <si>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</si>
  <si>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</si>
  <si>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</si>
  <si>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</si>
  <si>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</si>
  <si>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</si>
  <si>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</si>
  <si>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</si>
  <si>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</si>
  <si>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</si>
  <si>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</si>
  <si>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</si>
  <si>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</si>
  <si>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</si>
  <si>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</si>
  <si>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</si>
  <si>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</si>
  <si>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</si>
  <si>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</si>
  <si>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</si>
  <si>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</si>
  <si>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</si>
  <si>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</si>
  <si>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</si>
  <si>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</si>
  <si>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</si>
  <si>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</si>
  <si>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</si>
  <si>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</si>
  <si>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</si>
  <si>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</si>
  <si>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</si>
  <si>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</si>
  <si>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</si>
  <si>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</si>
  <si>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</si>
  <si>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</si>
  <si>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</si>
  <si>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</si>
  <si>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</si>
  <si>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</si>
  <si>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</si>
  <si>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</si>
  <si>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</si>
  <si>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</si>
  <si>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</si>
  <si>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</si>
  <si>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</si>
  <si>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</si>
  <si>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</si>
  <si>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</si>
  <si>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</si>
  <si>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</si>
  <si>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</si>
  <si>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</si>
  <si>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</si>
  <si>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</si>
  <si>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</si>
  <si>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</si>
  <si>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</si>
  <si>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</si>
  <si>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</si>
  <si>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</si>
  <si>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</si>
  <si>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</si>
  <si>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</si>
  <si>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</si>
  <si>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</si>
  <si>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</si>
  <si>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</si>
  <si>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</si>
  <si>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</si>
  <si>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</si>
  <si>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</si>
  <si>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</si>
  <si>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</si>
  <si>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</si>
  <si>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</si>
  <si>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</si>
  <si>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</si>
  <si>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</si>
  <si>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</si>
  <si>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</si>
  <si>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</si>
  <si>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</si>
  <si>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</si>
  <si>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</si>
  <si>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</si>
  <si>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</si>
  <si>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</si>
  <si>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</si>
  <si>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</si>
  <si>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</si>
  <si>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</si>
  <si>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</si>
  <si>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</si>
  <si>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</si>
  <si>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</si>
  <si>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</si>
  <si>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</si>
  <si>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</si>
  <si>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</si>
  <si>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</si>
  <si>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</si>
  <si>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</si>
  <si>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</si>
  <si>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</si>
  <si>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</si>
  <si>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</si>
  <si>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</si>
  <si>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</si>
  <si>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</si>
  <si>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</si>
  <si>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</si>
  <si>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</si>
  <si>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</si>
  <si>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</si>
  <si>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</si>
  <si>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</si>
  <si>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</si>
  <si>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</si>
  <si>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</si>
  <si>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</si>
  <si>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</si>
  <si>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</si>
  <si>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</si>
  <si>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</si>
  <si>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</si>
  <si>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</si>
  <si>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</si>
  <si>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</si>
  <si>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</si>
  <si>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</si>
  <si>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</si>
  <si>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</si>
  <si>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</si>
  <si>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</si>
  <si>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</si>
  <si>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</si>
  <si>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</si>
  <si>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</si>
  <si>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</si>
  <si>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</si>
  <si>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</si>
  <si>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</si>
  <si>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</si>
  <si>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</si>
  <si>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</si>
  <si>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</si>
  <si>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</si>
  <si>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</si>
  <si>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</si>
  <si>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</si>
  <si>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</si>
  <si>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</si>
  <si>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</si>
  <si>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</si>
  <si>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</si>
  <si>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</si>
  <si>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</si>
  <si>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</si>
  <si>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</si>
  <si>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</si>
  <si>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</si>
  <si>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</si>
  <si>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</si>
  <si>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</si>
  <si>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</si>
  <si>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</si>
  <si>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</si>
  <si>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</si>
  <si>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</si>
  <si>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</si>
  <si>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</si>
  <si>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</si>
  <si>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</si>
  <si>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</si>
  <si>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</si>
  <si>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</si>
  <si>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</si>
  <si>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</si>
  <si>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</si>
  <si>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</si>
  <si>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</si>
  <si>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</si>
  <si>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</si>
  <si>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</si>
  <si>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</si>
  <si>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</si>
  <si>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</si>
  <si>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</si>
  <si>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</si>
  <si>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</si>
  <si>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</si>
  <si>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</si>
  <si>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</si>
  <si>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</si>
  <si>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</si>
  <si>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</si>
  <si>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</si>
  <si>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</si>
  <si>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</si>
  <si>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</si>
  <si>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</si>
  <si>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</si>
  <si>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</si>
  <si>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</si>
  <si>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</si>
  <si>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</si>
  <si>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</si>
  <si>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</si>
  <si>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</si>
  <si>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</si>
  <si>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</si>
  <si>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</si>
  <si>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</si>
  <si>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</si>
  <si>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</si>
  <si>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</si>
  <si>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</si>
  <si>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</si>
  <si>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</si>
  <si>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</si>
  <si>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</si>
  <si>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</si>
  <si>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</si>
  <si>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</si>
  <si>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</si>
  <si>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</si>
  <si>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</si>
  <si>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</si>
  <si>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</si>
  <si>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</si>
  <si>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</si>
  <si>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</si>
  <si>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</si>
  <si>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</si>
  <si>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</si>
  <si>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</si>
  <si>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</si>
  <si>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</si>
  <si>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</si>
  <si>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</si>
  <si>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</si>
  <si>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</si>
  <si>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</si>
  <si>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</si>
  <si>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</si>
  <si>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</si>
  <si>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</si>
  <si>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</si>
  <si>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</si>
  <si>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</si>
  <si>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</si>
  <si>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</si>
  <si>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</si>
  <si>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</si>
  <si>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</si>
  <si>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</si>
  <si>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</si>
  <si>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</si>
  <si>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</si>
  <si>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</si>
  <si>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</si>
  <si>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</si>
  <si>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</si>
  <si>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</si>
  <si>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</si>
  <si>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</si>
  <si>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</si>
  <si>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</si>
  <si>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</si>
  <si>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</si>
  <si>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</si>
  <si>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</si>
  <si>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</si>
  <si>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</si>
  <si>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</si>
  <si>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</si>
  <si>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</si>
  <si>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</si>
  <si>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</si>
  <si>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</si>
  <si>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</si>
  <si>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</si>
  <si>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</si>
  <si>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</si>
  <si>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</si>
  <si>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</si>
  <si>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</si>
  <si>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</si>
  <si>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</si>
  <si>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</si>
  <si>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</si>
  <si>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</si>
  <si>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</si>
  <si>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</si>
  <si>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</si>
  <si>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</si>
  <si>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</si>
  <si>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</si>
  <si>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</si>
  <si>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</si>
  <si>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</si>
  <si>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</si>
  <si>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</si>
  <si>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</si>
  <si>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</si>
  <si>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</si>
  <si>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</si>
  <si>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</si>
  <si>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</si>
  <si>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</si>
  <si>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</si>
  <si>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</si>
  <si>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</si>
  <si>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</si>
  <si>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</si>
  <si>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</si>
  <si>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</si>
  <si>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</si>
  <si>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</si>
  <si>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</si>
  <si>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</si>
  <si>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</si>
  <si>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</si>
  <si>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</si>
  <si>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</si>
  <si>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</si>
  <si>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</si>
  <si>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</si>
  <si>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</si>
  <si>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</si>
  <si>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</si>
  <si>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</si>
  <si>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</si>
  <si>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</si>
  <si>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</si>
  <si>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</si>
  <si>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</si>
  <si>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</si>
  <si>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</si>
  <si>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</si>
  <si>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</si>
  <si>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</si>
  <si>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</si>
  <si>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</si>
  <si>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</si>
  <si>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</si>
  <si>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</si>
  <si>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</si>
  <si>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</si>
  <si>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</si>
  <si>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</si>
  <si>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</si>
  <si>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</si>
  <si>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</si>
  <si>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</si>
  <si>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</si>
  <si>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</si>
  <si>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</si>
  <si>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</si>
  <si>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</si>
  <si>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</si>
  <si>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</si>
  <si>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</si>
  <si>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</si>
  <si>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</si>
  <si>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</si>
  <si>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</si>
  <si>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</si>
  <si>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</si>
  <si>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</si>
  <si>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</si>
  <si>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</si>
  <si>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</si>
  <si>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</si>
  <si>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</si>
  <si>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</si>
  <si>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</si>
  <si>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</si>
  <si>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</si>
  <si>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</si>
  <si>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</si>
  <si>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</si>
  <si>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</si>
  <si>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</si>
  <si>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</si>
  <si>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</si>
  <si>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</si>
  <si>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</si>
  <si>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</si>
  <si>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</si>
  <si>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</si>
  <si>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</si>
  <si>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</si>
  <si>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</si>
  <si>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</si>
  <si>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</si>
  <si>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</si>
  <si>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</si>
  <si>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</si>
  <si>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</si>
  <si>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</si>
  <si>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</si>
  <si>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</si>
  <si>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</si>
  <si>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</si>
  <si>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</si>
  <si>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</si>
  <si>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</si>
  <si>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</si>
  <si>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</si>
  <si>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</si>
  <si>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</si>
  <si>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</si>
  <si>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</si>
  <si>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</si>
  <si>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</si>
  <si>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</si>
  <si>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</si>
  <si>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</si>
  <si>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</si>
  <si>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</si>
  <si>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</si>
  <si>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</si>
  <si>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</si>
  <si>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</si>
  <si>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</si>
  <si>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</si>
  <si>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</si>
  <si>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</si>
  <si>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</si>
  <si>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</si>
  <si>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</si>
  <si>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</si>
  <si>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</si>
  <si>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</si>
  <si>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</si>
  <si>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</si>
  <si>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</si>
  <si>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</si>
  <si>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</si>
  <si>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</si>
  <si>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</si>
  <si>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</si>
  <si>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</si>
  <si>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</si>
  <si>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</si>
  <si>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</si>
  <si>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</si>
  <si>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</si>
  <si>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</si>
  <si>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</si>
  <si>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</si>
  <si>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</si>
  <si>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</si>
  <si>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</si>
  <si>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</si>
  <si>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</si>
  <si>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</si>
  <si>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</si>
  <si>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</si>
  <si>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</si>
  <si>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</si>
  <si>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</si>
  <si>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</si>
  <si>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</si>
  <si>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</si>
  <si>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</si>
  <si>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</si>
  <si>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</si>
  <si>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</si>
  <si>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</si>
  <si>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</si>
  <si>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</si>
  <si>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</si>
  <si>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</si>
  <si>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</si>
  <si>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</si>
  <si>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</si>
  <si>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</si>
  <si>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</si>
  <si>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</si>
  <si>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</si>
  <si>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</si>
  <si>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</si>
  <si>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</si>
  <si>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</si>
  <si>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</si>
  <si>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</si>
  <si>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</si>
  <si>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</si>
  <si>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</si>
  <si>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</si>
  <si>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</si>
  <si>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</si>
  <si>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</si>
  <si>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</si>
  <si>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</si>
  <si>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</si>
  <si>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</si>
  <si>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</si>
  <si>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</si>
  <si>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</si>
  <si>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</si>
  <si>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</si>
  <si>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</si>
  <si>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</si>
  <si>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</si>
  <si>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</si>
  <si>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</si>
  <si>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</si>
  <si>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</si>
  <si>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</si>
  <si>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</si>
  <si>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</si>
  <si>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</si>
  <si>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</si>
  <si>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</si>
  <si>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</si>
  <si>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</si>
  <si>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</si>
  <si>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</si>
  <si>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</si>
  <si>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</si>
  <si>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</si>
  <si>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</si>
  <si>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</si>
  <si>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</si>
  <si>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</si>
  <si>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</si>
  <si>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</si>
  <si>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</si>
  <si>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</si>
  <si>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</si>
  <si>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</si>
  <si>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</si>
  <si>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</si>
  <si>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</si>
  <si>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</si>
  <si>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</si>
  <si>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</si>
  <si>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</si>
  <si>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</si>
  <si>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</si>
  <si>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</si>
  <si>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</si>
  <si>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</si>
  <si>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</si>
  <si>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</si>
  <si>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</si>
  <si>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</si>
  <si>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</si>
  <si>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</si>
  <si>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</si>
  <si>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</si>
  <si>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</si>
  <si>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</si>
  <si>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</si>
  <si>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</si>
  <si>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</si>
  <si>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</si>
  <si>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</si>
  <si>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</si>
  <si>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</si>
  <si>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</si>
  <si>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</si>
  <si>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</si>
  <si>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</si>
  <si>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</si>
  <si>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</si>
  <si>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</si>
  <si>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</si>
  <si>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</si>
  <si>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</si>
  <si>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</si>
  <si>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</si>
  <si>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</si>
  <si>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</si>
  <si>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</si>
  <si>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</si>
  <si>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</si>
  <si>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</si>
  <si>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</si>
  <si>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</si>
  <si>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</si>
  <si>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</si>
  <si>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</si>
  <si>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</si>
  <si>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</si>
  <si>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</si>
  <si>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</si>
  <si>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</si>
  <si>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</si>
  <si>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</si>
  <si>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</si>
  <si>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</si>
  <si>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</si>
  <si>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</si>
  <si>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</si>
  <si>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</si>
  <si>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</si>
  <si>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</si>
  <si>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</si>
  <si>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</si>
  <si>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</si>
  <si>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</si>
  <si>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</si>
  <si>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</si>
  <si>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</si>
  <si>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</si>
  <si>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</si>
  <si>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</si>
  <si>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</si>
  <si>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</si>
  <si>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</si>
  <si>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</si>
  <si>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</si>
  <si>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</si>
  <si>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</si>
  <si>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</si>
  <si>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</si>
  <si>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</si>
  <si>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</si>
  <si>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</si>
  <si>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</si>
  <si>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</si>
  <si>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</si>
  <si>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</si>
  <si>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</si>
  <si>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</si>
  <si>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</si>
  <si>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</si>
  <si>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</si>
  <si>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</si>
  <si>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</si>
  <si>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</si>
  <si>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</si>
  <si>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</si>
  <si>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</si>
  <si>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</si>
  <si>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</si>
  <si>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</si>
  <si>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</si>
  <si>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</si>
  <si>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</si>
  <si>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</si>
  <si>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</si>
  <si>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</si>
  <si>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</si>
  <si>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</si>
  <si>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</si>
  <si>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</si>
  <si>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</si>
  <si>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</si>
  <si>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</si>
  <si>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</si>
  <si>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</si>
  <si>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</si>
  <si>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</si>
  <si>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</si>
  <si>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</si>
  <si>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</si>
  <si>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</si>
  <si>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</si>
  <si>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</si>
  <si>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</si>
  <si>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</si>
  <si>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</si>
  <si>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</si>
  <si>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</si>
  <si>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</si>
  <si>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</si>
  <si>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</si>
  <si>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</si>
  <si>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</si>
  <si>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</si>
  <si>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</si>
  <si>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</si>
  <si>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</si>
  <si>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</si>
  <si>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</si>
  <si>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</si>
  <si>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</si>
  <si>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</si>
  <si>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</si>
  <si>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</si>
  <si>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</si>
  <si>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</si>
  <si>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</si>
  <si>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</si>
  <si>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</si>
  <si>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</si>
  <si>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</si>
  <si>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</si>
  <si>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</si>
  <si>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</si>
  <si>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</si>
  <si>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</si>
  <si>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</si>
  <si>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</si>
  <si>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</si>
  <si>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</si>
  <si>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</si>
  <si>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</si>
  <si>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</si>
  <si>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</si>
  <si>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</si>
  <si>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</si>
  <si>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</si>
  <si>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</si>
  <si>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</si>
  <si>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</si>
  <si>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</si>
  <si>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</si>
  <si>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</si>
  <si>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</si>
  <si>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</si>
  <si>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</si>
  <si>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</si>
  <si>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</si>
  <si>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</si>
  <si>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</si>
  <si>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</si>
  <si>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</si>
  <si>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</si>
  <si>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</si>
  <si>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</si>
  <si>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</si>
  <si>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</si>
  <si>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</si>
  <si>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</si>
  <si>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</si>
  <si>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</si>
  <si>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</si>
  <si>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</si>
  <si>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</si>
  <si>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</si>
  <si>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</si>
  <si>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</si>
  <si>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</si>
  <si>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</si>
  <si>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</si>
  <si>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</si>
  <si>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</si>
  <si>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</si>
  <si>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</si>
  <si>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</si>
  <si>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</si>
  <si>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</si>
  <si>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</si>
  <si>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</si>
  <si>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</si>
  <si>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</si>
  <si>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</si>
  <si>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</si>
  <si>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</si>
  <si>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</si>
  <si>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</si>
  <si>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</si>
  <si>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</si>
  <si>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</si>
  <si>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</si>
  <si>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</si>
  <si>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</si>
  <si>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</si>
  <si>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</si>
  <si>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</si>
  <si>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</si>
  <si>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</si>
  <si>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</si>
  <si>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</si>
  <si>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</si>
  <si>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</si>
  <si>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</si>
  <si>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</si>
  <si>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</si>
  <si>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</si>
  <si>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</si>
  <si>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</si>
  <si>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</si>
  <si>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</si>
  <si>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</si>
  <si>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</si>
  <si>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</si>
  <si>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</si>
  <si>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</si>
  <si>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</si>
  <si>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</si>
  <si>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</si>
  <si>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</si>
  <si>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</si>
  <si>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</si>
  <si>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</si>
  <si>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</si>
  <si>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</si>
  <si>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</si>
  <si>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</si>
  <si>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</si>
  <si>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</si>
  <si>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</si>
  <si>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</si>
  <si>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</si>
  <si>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</si>
  <si>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</si>
  <si>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</si>
  <si>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</si>
  <si>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</si>
  <si>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</si>
  <si>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</si>
  <si>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</si>
  <si>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</si>
  <si>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</si>
  <si>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</si>
  <si>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</si>
  <si>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</si>
  <si>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</si>
  <si>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</si>
  <si>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</si>
  <si>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</si>
  <si>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</si>
  <si>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</si>
  <si>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</si>
  <si>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</si>
  <si>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</si>
  <si>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</si>
  <si>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</si>
  <si>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</si>
  <si>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</si>
  <si>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</si>
  <si>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</si>
  <si>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</si>
  <si>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</si>
  <si>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</si>
  <si>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</si>
  <si>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</si>
  <si>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</si>
  <si>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</si>
  <si>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</si>
  <si>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</si>
  <si>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</si>
  <si>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</si>
  <si>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</si>
  <si>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</si>
  <si>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</si>
  <si>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</si>
  <si>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</si>
  <si>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</si>
  <si>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</si>
  <si>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</si>
  <si>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</si>
  <si>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</si>
  <si>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</si>
  <si>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</si>
  <si>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</si>
  <si>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</si>
  <si>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</si>
  <si>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</si>
  <si>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</si>
  <si>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</si>
  <si>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</si>
  <si>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</si>
  <si>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</si>
  <si>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</si>
  <si>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</si>
  <si>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</si>
  <si>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</si>
  <si>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</si>
  <si>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</si>
  <si>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</si>
  <si>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</si>
  <si>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</si>
  <si>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</si>
  <si>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</si>
  <si>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</si>
  <si>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</si>
  <si>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</si>
  <si>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</si>
  <si>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</si>
  <si>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</si>
  <si>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</si>
  <si>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</si>
  <si>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</si>
  <si>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</si>
  <si>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</si>
  <si>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</si>
  <si>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</si>
  <si>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</si>
  <si>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</si>
  <si>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</si>
  <si>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</si>
  <si>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</si>
  <si>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</si>
  <si>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</si>
  <si>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</si>
  <si>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</si>
  <si>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</si>
  <si>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</si>
  <si>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</si>
  <si>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</si>
  <si>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</si>
  <si>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</si>
  <si>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</si>
  <si>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</si>
  <si>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</si>
  <si>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</si>
  <si>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</si>
  <si>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</si>
  <si>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</si>
  <si>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</si>
  <si>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</si>
  <si>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</si>
  <si>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</si>
  <si>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</si>
  <si>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</si>
  <si>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</si>
  <si>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</si>
  <si>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</si>
  <si>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</si>
  <si>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</si>
  <si>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</si>
  <si>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</si>
  <si>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</si>
  <si>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</si>
  <si>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</si>
  <si>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</si>
  <si>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</si>
  <si>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</si>
  <si>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</si>
  <si>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</si>
  <si>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</si>
  <si>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</si>
  <si>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</si>
  <si>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</si>
  <si>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</si>
  <si>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</si>
  <si>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</si>
  <si>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</si>
  <si>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</si>
  <si>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</si>
  <si>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</si>
  <si>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</si>
  <si>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</si>
  <si>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</si>
  <si>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</si>
  <si>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</si>
  <si>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</si>
  <si>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</si>
  <si>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</si>
  <si>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</si>
  <si>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</si>
  <si>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</si>
  <si>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</si>
  <si>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</si>
  <si>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</si>
  <si>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</si>
  <si>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</si>
  <si>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</si>
  <si>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</si>
  <si>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</si>
  <si>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</si>
  <si>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</si>
  <si>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</si>
  <si>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</si>
  <si>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</si>
  <si>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</si>
  <si>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</si>
  <si>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</si>
  <si>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</si>
  <si>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</si>
  <si>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</si>
  <si>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</si>
  <si>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</si>
  <si>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</si>
  <si>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</si>
  <si>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</si>
  <si>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</si>
  <si>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</si>
  <si>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</si>
  <si>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</si>
  <si>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</si>
  <si>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</si>
  <si>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</si>
  <si>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</si>
  <si>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</si>
  <si>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</si>
  <si>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</si>
  <si>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</si>
  <si>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</si>
  <si>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</si>
  <si>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</si>
  <si>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</si>
  <si>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</si>
  <si>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</si>
  <si>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</si>
  <si>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</si>
  <si>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</si>
  <si>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</si>
  <si>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</si>
  <si>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</si>
  <si>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</si>
  <si>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</si>
  <si>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</si>
  <si>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</si>
  <si>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</si>
  <si>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</si>
  <si>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</si>
  <si>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</si>
  <si>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</si>
  <si>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</si>
  <si>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</si>
  <si>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</si>
  <si>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</si>
  <si>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</si>
  <si>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</si>
  <si>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</si>
  <si>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</si>
  <si>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</si>
  <si>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</si>
  <si>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</si>
  <si>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</si>
  <si>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</si>
  <si>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</si>
  <si>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</si>
  <si>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</si>
  <si>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</si>
  <si>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</si>
  <si>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</si>
  <si>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</si>
  <si>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</si>
  <si>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</si>
  <si>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</si>
  <si>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</si>
  <si>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</si>
  <si>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</si>
  <si>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</si>
  <si>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</si>
  <si>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</si>
  <si>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</si>
  <si>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</si>
  <si>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</si>
  <si>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</si>
  <si>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</si>
  <si>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</si>
  <si>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</si>
  <si>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</si>
  <si>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</si>
  <si>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</si>
  <si>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</si>
  <si>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</si>
  <si>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</si>
  <si>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</si>
  <si>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</si>
  <si>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</si>
  <si>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</si>
  <si>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</si>
  <si>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</si>
  <si>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</si>
  <si>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</si>
  <si>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</si>
  <si>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</si>
  <si>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</si>
  <si>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</si>
  <si>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</si>
  <si>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</si>
  <si>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</si>
  <si>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</si>
  <si>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</si>
  <si>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</si>
  <si>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</si>
  <si>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</si>
  <si>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</si>
  <si>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</si>
  <si>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</si>
  <si>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</si>
  <si>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</si>
  <si>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</si>
  <si>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</si>
  <si>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</si>
  <si>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</si>
  <si>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</si>
  <si>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</si>
  <si>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</si>
  <si>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</si>
  <si>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</si>
  <si>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</si>
  <si>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</si>
  <si>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</si>
  <si>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</si>
  <si>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</si>
  <si>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</si>
  <si>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</si>
  <si>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</si>
  <si>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</si>
  <si>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</si>
  <si>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</si>
  <si>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</si>
  <si>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</si>
  <si>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</si>
  <si>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</si>
  <si>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</si>
  <si>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</si>
  <si>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</si>
  <si>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</si>
  <si>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</si>
  <si>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</si>
  <si>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</si>
  <si>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</si>
  <si>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</si>
  <si>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</si>
  <si>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</si>
  <si>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</si>
  <si>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</si>
  <si>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</si>
  <si>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</si>
  <si>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</si>
  <si>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</si>
  <si>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</si>
  <si>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</si>
  <si>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</si>
  <si>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</si>
  <si>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</si>
  <si>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</si>
  <si>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</si>
  <si>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</si>
  <si>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</si>
  <si>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</si>
  <si>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</si>
  <si>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</si>
  <si>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</si>
  <si>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</si>
  <si>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</si>
  <si>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</si>
  <si>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</si>
  <si>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</si>
  <si>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</si>
  <si>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</si>
  <si>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</si>
  <si>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</si>
  <si>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</si>
  <si>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</si>
  <si>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</si>
  <si>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</si>
  <si>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</si>
  <si>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</si>
  <si>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</si>
  <si>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</si>
  <si>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</si>
  <si>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</si>
  <si>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</si>
  <si>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</si>
  <si>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</si>
  <si>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</si>
  <si>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</si>
  <si>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</si>
  <si>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</si>
  <si>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</si>
  <si>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</si>
  <si>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</si>
  <si>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</si>
  <si>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</si>
  <si>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</si>
  <si>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</si>
  <si>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</si>
  <si>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</si>
  <si>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</si>
  <si>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</si>
  <si>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</si>
  <si>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</si>
  <si>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</si>
  <si>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</si>
  <si>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</si>
  <si>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</si>
  <si>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</si>
  <si>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</si>
  <si>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</si>
  <si>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</si>
  <si>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</si>
  <si>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</si>
  <si>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</si>
  <si>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</si>
  <si>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</si>
  <si>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</si>
  <si>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</si>
  <si>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</si>
  <si>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</si>
  <si>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</si>
  <si>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</si>
  <si>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</si>
  <si>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</si>
  <si>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</si>
  <si>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</si>
  <si>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</si>
  <si>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</si>
  <si>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</si>
  <si>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</si>
  <si>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</si>
  <si>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</si>
  <si>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</si>
  <si>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</si>
  <si>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</si>
  <si>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</si>
  <si>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</si>
  <si>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</si>
  <si>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</si>
  <si>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</si>
  <si>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</si>
  <si>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</si>
  <si>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</si>
  <si>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</si>
  <si>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</si>
  <si>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</si>
  <si>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</si>
  <si>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</si>
  <si>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</si>
  <si>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</si>
  <si>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</si>
  <si>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</si>
  <si>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</si>
  <si>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</si>
  <si>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</si>
  <si>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</si>
  <si>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</si>
  <si>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</si>
  <si>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</si>
  <si>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</si>
  <si>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</si>
  <si>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</si>
  <si>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</si>
  <si>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</si>
  <si>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</si>
  <si>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</si>
  <si>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</si>
  <si>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</si>
  <si>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</si>
  <si>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</si>
  <si>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</si>
  <si>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</si>
  <si>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</si>
  <si>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</si>
  <si>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</si>
  <si>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</si>
  <si>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</si>
  <si>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</si>
  <si>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</si>
  <si>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</si>
  <si>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</si>
  <si>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</si>
  <si>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</si>
  <si>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</si>
  <si>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</si>
  <si>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</si>
  <si>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</si>
  <si>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</si>
  <si>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</si>
  <si>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</si>
  <si>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</si>
  <si>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</si>
  <si>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</si>
  <si>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</si>
  <si>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</si>
  <si>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</si>
  <si>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</si>
  <si>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</si>
  <si>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</si>
  <si>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</si>
  <si>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</si>
  <si>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</si>
  <si>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</si>
  <si>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</si>
  <si>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</si>
  <si>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</si>
  <si>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</si>
  <si>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</si>
  <si>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</si>
  <si>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</si>
  <si>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</si>
  <si>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</si>
  <si>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</si>
  <si>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</si>
  <si>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</si>
  <si>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</si>
  <si>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</si>
  <si>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</si>
  <si>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</si>
  <si>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</si>
  <si>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</si>
  <si>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</si>
  <si>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</si>
  <si>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</si>
  <si>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</si>
  <si>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</si>
  <si>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</si>
  <si>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</si>
  <si>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</si>
  <si>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</si>
  <si>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</si>
  <si>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</si>
  <si>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</si>
  <si>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</si>
  <si>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</si>
  <si>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</si>
  <si>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</si>
  <si>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</si>
  <si>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</si>
  <si>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</si>
  <si>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</si>
  <si>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</si>
  <si>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</si>
  <si>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</si>
  <si>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</si>
  <si>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</si>
  <si>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</si>
  <si>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</si>
  <si>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</si>
  <si>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</si>
  <si>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</si>
  <si>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</si>
  <si>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</si>
  <si>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</si>
  <si>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</si>
  <si>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</si>
  <si>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</si>
  <si>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</si>
  <si>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</si>
  <si>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</si>
  <si>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</si>
  <si>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</si>
  <si>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</si>
  <si>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</si>
  <si>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</si>
  <si>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</si>
  <si>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</si>
  <si>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</si>
  <si>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</si>
  <si>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</si>
  <si>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</si>
  <si>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</si>
  <si>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</si>
  <si>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</si>
  <si>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</si>
  <si>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</si>
  <si>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</si>
  <si>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</si>
  <si>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</si>
  <si>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</si>
  <si>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</si>
  <si>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</si>
  <si>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</si>
  <si>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</si>
  <si>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</si>
  <si>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</si>
  <si>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</si>
  <si>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</si>
  <si>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</si>
  <si>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</si>
  <si>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</si>
  <si>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</si>
  <si>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</si>
  <si>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</si>
  <si>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</si>
  <si>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</si>
  <si>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</si>
  <si>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</si>
  <si>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</si>
  <si>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</si>
  <si>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</si>
  <si>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</si>
  <si>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</si>
  <si>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</si>
  <si>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</si>
  <si>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</si>
  <si>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</si>
  <si>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</si>
  <si>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</si>
  <si>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</si>
  <si>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</si>
  <si>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</si>
  <si>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</si>
  <si>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</si>
  <si>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</si>
  <si>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</si>
  <si>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</si>
  <si>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</si>
  <si>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</si>
  <si>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</si>
  <si>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</si>
  <si>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</si>
  <si>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</si>
  <si>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</si>
  <si>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</si>
  <si>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</si>
  <si>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</si>
  <si>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</si>
  <si>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</si>
  <si>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</si>
  <si>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</si>
  <si>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</si>
  <si>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</si>
  <si>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</si>
  <si>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</si>
  <si>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</si>
  <si>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</si>
  <si>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</si>
  <si>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</si>
  <si>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</si>
  <si>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</si>
  <si>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</si>
  <si>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</si>
  <si>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</si>
  <si>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</si>
  <si>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</si>
  <si>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</si>
  <si>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</si>
  <si>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</si>
  <si>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</si>
  <si>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</si>
  <si>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</si>
  <si>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</si>
  <si>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</si>
  <si>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</si>
  <si>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</si>
  <si>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</si>
  <si>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</si>
  <si>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</si>
  <si>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</si>
  <si>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</si>
  <si>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</si>
  <si>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</si>
  <si>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</si>
  <si>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</si>
  <si>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</si>
  <si>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</si>
  <si>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</si>
  <si>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</si>
  <si>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</si>
  <si>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</si>
  <si>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</si>
  <si>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</si>
  <si>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</si>
  <si>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</si>
  <si>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</si>
  <si>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</si>
  <si>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</si>
  <si>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</si>
  <si>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</si>
  <si>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</si>
  <si>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</si>
  <si>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</si>
  <si>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</si>
  <si>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</si>
  <si>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</si>
  <si>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</si>
  <si>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</si>
  <si>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</si>
  <si>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</si>
  <si>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</si>
  <si>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</si>
  <si>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</si>
  <si>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</si>
  <si>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</si>
  <si>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</si>
  <si>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</si>
  <si>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</si>
  <si>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</si>
  <si>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</si>
  <si>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</si>
  <si>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</si>
  <si>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</si>
  <si>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</si>
  <si>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</si>
  <si>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</si>
  <si>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</si>
  <si>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</si>
  <si>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</si>
  <si>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</si>
  <si>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</si>
  <si>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</si>
  <si>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</si>
  <si>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</si>
  <si>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</si>
  <si>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</si>
  <si>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</si>
  <si>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</si>
  <si>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</si>
  <si>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</si>
  <si>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</si>
  <si>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</si>
  <si>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</si>
  <si>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</si>
  <si>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</si>
  <si>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</si>
  <si>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</si>
  <si>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</si>
  <si>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</si>
  <si>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</si>
  <si>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</si>
  <si>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</si>
  <si>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</si>
  <si>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</si>
  <si>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</si>
  <si>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</si>
  <si>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</si>
  <si>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</si>
  <si>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</si>
  <si>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</si>
  <si>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</si>
  <si>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</si>
  <si>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</si>
  <si>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</si>
  <si>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</si>
  <si>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</si>
  <si>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</si>
  <si>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</si>
  <si>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</si>
  <si>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</si>
  <si>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</si>
  <si>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</si>
  <si>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</si>
  <si>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</si>
  <si>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</si>
  <si>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</si>
  <si>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</si>
  <si>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</si>
  <si>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</si>
  <si>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</si>
  <si>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</si>
  <si>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</si>
  <si>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</si>
  <si>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</si>
  <si>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</si>
  <si>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</si>
  <si>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</si>
  <si>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</si>
  <si>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</si>
  <si>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</si>
  <si>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</si>
  <si>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</si>
  <si>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</si>
  <si>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</si>
  <si>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</si>
  <si>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</si>
  <si>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</si>
  <si>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</si>
  <si>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</si>
  <si>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</si>
  <si>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</si>
  <si>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</si>
  <si>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</si>
  <si>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</si>
  <si>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</si>
  <si>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</si>
  <si>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</si>
  <si>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</si>
  <si>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</si>
  <si>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</si>
  <si>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</si>
  <si>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</si>
  <si>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</si>
  <si>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</si>
  <si>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</si>
  <si>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</si>
  <si>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</si>
  <si>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</si>
  <si>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</si>
  <si>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</si>
  <si>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</si>
  <si>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</si>
  <si>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</si>
  <si>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</si>
  <si>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</si>
  <si>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</si>
  <si>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</si>
  <si>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</si>
  <si>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</si>
  <si>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</si>
  <si>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</si>
  <si>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</si>
  <si>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</si>
  <si>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</si>
  <si>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</si>
  <si>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</si>
  <si>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</si>
  <si>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</si>
  <si>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</si>
  <si>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</si>
  <si>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</si>
  <si>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</si>
  <si>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</si>
  <si>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</si>
  <si>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</si>
  <si>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</si>
  <si>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</si>
  <si>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</si>
  <si>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</si>
  <si>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</si>
  <si>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</si>
  <si>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</si>
  <si>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</si>
  <si>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</si>
  <si>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</si>
  <si>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</si>
  <si>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</si>
  <si>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</si>
  <si>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</si>
  <si>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</si>
  <si>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</si>
  <si>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</si>
  <si>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</si>
  <si>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</si>
  <si>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</si>
  <si>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</si>
  <si>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</si>
  <si>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</si>
  <si>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</si>
  <si>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</si>
  <si>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</si>
  <si>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</si>
  <si>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</si>
  <si>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</si>
  <si>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</si>
  <si>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</si>
  <si>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</si>
  <si>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</si>
  <si>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</si>
  <si>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</si>
  <si>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</si>
  <si>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</si>
  <si>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</si>
  <si>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</si>
  <si>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</si>
  <si>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</si>
  <si>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</si>
  <si>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</si>
  <si>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</si>
  <si>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</si>
  <si>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</si>
  <si>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</si>
  <si>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</si>
  <si>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</si>
  <si>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</si>
  <si>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</si>
  <si>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</si>
  <si>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</si>
  <si>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</si>
  <si>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</si>
  <si>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</si>
  <si>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</si>
  <si>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</si>
  <si>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</si>
  <si>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</si>
  <si>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</si>
  <si>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</si>
  <si>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</si>
  <si>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</si>
  <si>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</si>
  <si>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</si>
  <si>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</si>
  <si>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</si>
  <si>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</si>
  <si>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</si>
  <si>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</si>
  <si>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</si>
  <si>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</si>
  <si>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</si>
  <si>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</si>
  <si>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</si>
  <si>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</si>
  <si>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</si>
  <si>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</si>
  <si>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</si>
  <si>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</si>
  <si>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</si>
  <si>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</si>
  <si>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</si>
  <si>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</si>
  <si>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</si>
  <si>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</si>
  <si>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</si>
  <si>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</si>
  <si>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</si>
  <si>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</si>
  <si>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</si>
  <si>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</si>
  <si>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</si>
  <si>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</si>
  <si>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</si>
  <si>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</si>
  <si>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</si>
  <si>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</si>
  <si>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</si>
  <si>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</si>
  <si>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</si>
  <si>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</si>
  <si>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</si>
  <si>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</si>
  <si>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</si>
  <si>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</si>
  <si>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</si>
  <si>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</si>
  <si>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</si>
  <si>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</si>
  <si>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</si>
  <si>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</si>
  <si>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</si>
  <si>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</si>
  <si>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</si>
  <si>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</si>
  <si>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</si>
  <si>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</si>
  <si>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</si>
  <si>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</si>
  <si>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</si>
  <si>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</si>
  <si>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</si>
  <si>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</si>
  <si>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</si>
  <si>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</si>
  <si>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</si>
  <si>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</si>
  <si>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</si>
  <si>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</si>
  <si>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</si>
  <si>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</si>
  <si>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</si>
  <si>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</si>
  <si>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</si>
  <si>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</si>
  <si>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</si>
  <si>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</si>
  <si>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</si>
  <si>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</si>
  <si>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</si>
  <si>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</si>
  <si>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</si>
  <si>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</si>
  <si>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</si>
  <si>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</si>
  <si>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</si>
  <si>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</si>
  <si>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</si>
  <si>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</si>
  <si>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</si>
  <si>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</si>
  <si>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</si>
  <si>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</si>
  <si>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</si>
  <si>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</si>
  <si>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</si>
  <si>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</si>
  <si>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</si>
  <si>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</si>
  <si>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</si>
  <si>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</si>
  <si>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</si>
  <si>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</si>
  <si>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</si>
  <si>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</si>
  <si>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</si>
  <si>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</si>
  <si>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</si>
  <si>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</si>
  <si>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</si>
  <si>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</si>
  <si>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</si>
  <si>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</si>
  <si>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</si>
  <si>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</si>
  <si>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</si>
  <si>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</si>
  <si>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</si>
  <si>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</si>
  <si>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</si>
  <si>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</si>
  <si>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</si>
  <si>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</si>
  <si>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</si>
  <si>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</si>
  <si>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</si>
  <si>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</si>
  <si>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</si>
  <si>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</si>
  <si>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</si>
  <si>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</si>
  <si>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</si>
  <si>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</si>
  <si>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</si>
  <si>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</si>
  <si>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</si>
  <si>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</si>
  <si>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</si>
  <si>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</si>
  <si>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</si>
  <si>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</si>
  <si>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</si>
  <si>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</si>
  <si>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</si>
  <si>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</si>
  <si>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</si>
  <si>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</si>
  <si>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</si>
  <si>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</si>
  <si>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</si>
  <si>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</si>
  <si>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</si>
  <si>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</si>
  <si>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</si>
  <si>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</si>
  <si>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</si>
  <si>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</si>
  <si>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</si>
  <si>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</si>
  <si>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</si>
  <si>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</si>
  <si>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</si>
  <si>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</si>
  <si>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</si>
  <si>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</si>
  <si>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</si>
  <si>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</si>
  <si>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</si>
  <si>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</si>
  <si>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</si>
  <si>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</si>
  <si>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</si>
  <si>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</si>
  <si>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</si>
  <si>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</si>
  <si>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</si>
  <si>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</si>
  <si>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</si>
  <si>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</si>
  <si>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</si>
  <si>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</si>
  <si>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</si>
  <si>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</si>
  <si>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</si>
  <si>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</si>
  <si>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</si>
  <si>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</si>
  <si>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</si>
  <si>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</si>
  <si>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</si>
  <si>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</si>
  <si>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</si>
  <si>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</si>
  <si>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</si>
  <si>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</si>
  <si>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</si>
  <si>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</si>
  <si>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</si>
  <si>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</si>
  <si>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</si>
  <si>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</si>
  <si>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</si>
  <si>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</si>
  <si>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</si>
  <si>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</si>
  <si>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</si>
  <si>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</si>
  <si>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</si>
  <si>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</si>
  <si>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</si>
  <si>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</si>
  <si>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</si>
  <si>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</si>
  <si>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</si>
  <si>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</si>
  <si>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</si>
  <si>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</si>
  <si>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</si>
  <si>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</si>
  <si>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</si>
  <si>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</si>
  <si>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</si>
  <si>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</si>
  <si>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</si>
  <si>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</si>
  <si>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</si>
  <si>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</si>
  <si>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</si>
  <si>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</si>
  <si>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</si>
  <si>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</si>
  <si>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</si>
  <si>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</si>
  <si>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</si>
  <si>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</si>
  <si>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</si>
  <si>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</si>
  <si>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</si>
  <si>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</si>
  <si>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</si>
  <si>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</si>
  <si>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</si>
  <si>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</si>
  <si>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</si>
  <si>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</si>
  <si>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</si>
  <si>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</si>
  <si>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</si>
  <si>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</si>
  <si>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</si>
  <si>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</si>
  <si>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</si>
  <si>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</si>
  <si>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</si>
  <si>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</si>
  <si>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</si>
  <si>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</si>
  <si>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</si>
  <si>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</si>
  <si>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</si>
  <si>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</si>
  <si>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</si>
  <si>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</si>
  <si>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</si>
  <si>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</si>
  <si>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</si>
  <si>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</si>
  <si>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</si>
  <si>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</si>
  <si>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</si>
  <si>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</si>
  <si>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</si>
  <si>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</si>
  <si>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</si>
  <si>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</si>
  <si>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</si>
  <si>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</si>
  <si>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</si>
  <si>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</si>
  <si>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</si>
  <si>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</si>
  <si>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</si>
  <si>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</si>
  <si>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</si>
  <si>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</si>
  <si>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</si>
  <si>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</si>
  <si>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</si>
  <si>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</si>
  <si>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</si>
  <si>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</si>
  <si>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</si>
  <si>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</si>
  <si>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</si>
  <si>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</si>
  <si>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</si>
  <si>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</si>
  <si>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</si>
  <si>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</si>
  <si>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</si>
  <si>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</si>
  <si>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</si>
  <si>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</si>
  <si>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</si>
  <si>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</si>
  <si>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</si>
  <si>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</si>
  <si>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</si>
  <si>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</si>
  <si>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</si>
  <si>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</si>
  <si>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</si>
  <si>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</si>
  <si>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</si>
  <si>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</si>
  <si>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</si>
  <si>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</si>
  <si>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</si>
  <si>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</si>
  <si>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</si>
  <si>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</si>
  <si>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</si>
  <si>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</si>
  <si>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</si>
  <si>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</si>
  <si>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</si>
  <si>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</si>
  <si>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</si>
  <si>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</si>
  <si>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</si>
  <si>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</si>
  <si>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</si>
  <si>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</si>
  <si>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</si>
  <si>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</si>
  <si>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</si>
  <si>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</si>
  <si>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</si>
  <si>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</si>
  <si>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</si>
  <si>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</si>
  <si>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</si>
  <si>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</si>
  <si>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</si>
  <si>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</si>
  <si>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</si>
  <si>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</si>
  <si>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</si>
  <si>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</si>
  <si>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</si>
  <si>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</si>
  <si>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</si>
  <si>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</si>
  <si>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</si>
  <si>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</si>
  <si>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</si>
  <si>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</si>
  <si>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</si>
  <si>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</si>
  <si>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</si>
  <si>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</si>
  <si>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</si>
  <si>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</si>
  <si>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</si>
  <si>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</si>
  <si>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</si>
  <si>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</si>
  <si>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</si>
  <si>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</si>
  <si>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</si>
  <si>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</si>
  <si>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</si>
  <si>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</si>
  <si>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</si>
  <si>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</si>
  <si>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</si>
  <si>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</si>
  <si>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</si>
  <si>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</si>
  <si>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</si>
  <si>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</si>
  <si>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</si>
  <si>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</si>
  <si>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</si>
  <si>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</si>
  <si>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</si>
  <si>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</si>
  <si>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</si>
  <si>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</si>
  <si>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</si>
  <si>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</si>
  <si>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</si>
  <si>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</si>
  <si>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</si>
  <si>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</si>
  <si>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</si>
  <si>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</si>
  <si>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</si>
  <si>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</si>
  <si>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</si>
  <si>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</si>
  <si>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</si>
  <si>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</si>
  <si>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</si>
  <si>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</si>
  <si>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</si>
  <si>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</si>
  <si>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</si>
  <si>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</si>
  <si>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</si>
  <si>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</si>
  <si>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</si>
  <si>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</si>
  <si>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</si>
  <si>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</si>
  <si>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</si>
  <si>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</si>
  <si>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</si>
  <si>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</si>
  <si>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</si>
  <si>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</si>
  <si>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</si>
  <si>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</si>
  <si>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</si>
  <si>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</si>
  <si>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</si>
  <si>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</si>
  <si>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</si>
  <si>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</si>
  <si>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</si>
  <si>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</si>
  <si>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</si>
  <si>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</si>
  <si>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</si>
  <si>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</si>
  <si>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</si>
  <si>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</si>
  <si>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</si>
  <si>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</si>
  <si>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</si>
  <si>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</si>
  <si>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</si>
  <si>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</si>
  <si>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</si>
  <si>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</si>
  <si>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</si>
  <si>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</si>
  <si>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</si>
  <si>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</si>
  <si>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</si>
  <si>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</si>
  <si>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</si>
  <si>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</si>
  <si>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</si>
  <si>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</si>
  <si>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</si>
  <si>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</si>
  <si>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</si>
  <si>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</si>
  <si>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</si>
  <si>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</si>
  <si>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</si>
  <si>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</si>
  <si>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</si>
  <si>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</si>
  <si>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</si>
  <si>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</si>
  <si>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</si>
  <si>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</si>
  <si>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</si>
  <si>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</si>
  <si>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</si>
  <si>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</si>
  <si>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</si>
  <si>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</si>
  <si>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</si>
  <si>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</si>
  <si>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</si>
  <si>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</si>
  <si>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</si>
  <si>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</si>
  <si>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</si>
  <si>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</si>
  <si>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</si>
  <si>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</si>
  <si>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</si>
  <si>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</si>
  <si>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</si>
  <si>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</si>
  <si>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</si>
  <si>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</si>
  <si>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</si>
  <si>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</si>
  <si>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</si>
  <si>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</si>
  <si>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</si>
  <si>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</si>
  <si>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</si>
  <si>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</si>
  <si>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</si>
  <si>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</si>
  <si>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</si>
  <si>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</si>
  <si>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</si>
  <si>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</si>
  <si>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</si>
  <si>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</si>
  <si>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</si>
  <si>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</si>
  <si>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</si>
  <si>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</si>
  <si>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</si>
  <si>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</si>
  <si>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</si>
  <si>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</si>
  <si>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</si>
  <si>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</si>
  <si>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</si>
  <si>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</si>
  <si>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</si>
  <si>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</si>
  <si>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</si>
  <si>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</si>
  <si>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</si>
  <si>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</si>
  <si>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</si>
  <si>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</si>
  <si>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</si>
  <si>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</si>
  <si>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</si>
  <si>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</si>
  <si>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</si>
  <si>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</si>
  <si>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</si>
  <si>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</si>
  <si>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</si>
  <si>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</si>
  <si>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</si>
  <si>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</si>
  <si>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</si>
  <si>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</si>
  <si>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</si>
  <si>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</si>
  <si>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</si>
  <si>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</si>
  <si>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</si>
  <si>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</si>
  <si>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</si>
  <si>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</si>
  <si>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</si>
  <si>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</si>
  <si>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</si>
  <si>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</si>
  <si>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</si>
  <si>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</si>
  <si>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</si>
  <si>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</si>
  <si>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</si>
  <si>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</si>
  <si>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</si>
  <si>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</si>
  <si>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</si>
  <si>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</si>
  <si>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</si>
  <si>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</si>
  <si>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</si>
  <si>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</si>
  <si>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</si>
  <si>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</si>
  <si>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</si>
  <si>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</si>
  <si>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</si>
  <si>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</si>
  <si>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</si>
  <si>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</si>
  <si>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</si>
  <si>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</si>
  <si>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</si>
  <si>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</si>
  <si>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</si>
  <si>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</si>
  <si>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</si>
  <si>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</si>
  <si>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</si>
  <si>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</si>
  <si>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</si>
  <si>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</si>
  <si>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</si>
  <si>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</si>
  <si>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</si>
  <si>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</si>
  <si>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</si>
  <si>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</si>
  <si>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</si>
  <si>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</si>
  <si>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</si>
  <si>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</si>
  <si>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</si>
  <si>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</si>
  <si>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</si>
  <si>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</si>
  <si>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</si>
  <si>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</si>
  <si>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</si>
  <si>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</si>
  <si>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</si>
  <si>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</si>
  <si>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</si>
  <si>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</si>
  <si>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</si>
  <si>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</si>
  <si>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</si>
  <si>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</si>
  <si>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</si>
  <si>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</si>
  <si>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</si>
  <si>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</si>
  <si>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</si>
  <si>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</si>
  <si>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</si>
  <si>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</si>
  <si>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</si>
  <si>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</si>
  <si>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</si>
  <si>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</si>
  <si>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</si>
  <si>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</si>
  <si>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</si>
  <si>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</si>
  <si>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</si>
  <si>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</si>
  <si>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</si>
  <si>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</si>
  <si>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</si>
  <si>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</si>
  <si>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</si>
  <si>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</si>
  <si>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</si>
  <si>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</si>
  <si>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</si>
  <si>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</si>
  <si>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</si>
  <si>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</si>
  <si>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</si>
  <si>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</si>
  <si>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</si>
  <si>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</si>
  <si>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</si>
  <si>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</si>
  <si>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</si>
  <si>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</si>
  <si>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</si>
  <si>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</si>
  <si>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</si>
  <si>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</si>
  <si>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</si>
  <si>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</si>
  <si>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</si>
  <si>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</si>
  <si>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</si>
  <si>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</si>
  <si>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</si>
  <si>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</si>
  <si>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</si>
  <si>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</si>
  <si>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</si>
  <si>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</si>
  <si>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</si>
  <si>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</si>
  <si>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</si>
  <si>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</si>
  <si>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</si>
  <si>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</si>
  <si>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</si>
  <si>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</si>
  <si>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</si>
  <si>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</si>
  <si>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</si>
  <si>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</si>
  <si>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</si>
  <si>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</si>
  <si>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</si>
  <si>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</si>
  <si>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</si>
  <si>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</si>
  <si>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</si>
  <si>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</si>
  <si>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</si>
  <si>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</si>
  <si>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</si>
  <si>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</si>
  <si>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</si>
  <si>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</si>
  <si>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</si>
  <si>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</si>
  <si>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</si>
  <si>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</si>
  <si>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</si>
  <si>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</si>
  <si>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</si>
  <si>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</si>
  <si>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</si>
  <si>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</si>
  <si>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</si>
  <si>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</si>
  <si>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</si>
  <si>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</si>
  <si>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</si>
  <si>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</si>
  <si>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</si>
  <si>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</si>
  <si>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</si>
  <si>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</si>
  <si>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</si>
  <si>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</si>
  <si>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</si>
  <si>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</si>
  <si>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</si>
  <si>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</si>
  <si>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</si>
  <si>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</si>
  <si>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</si>
  <si>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</si>
  <si>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</si>
  <si>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</si>
  <si>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</si>
  <si>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</si>
  <si>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</si>
  <si>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</si>
  <si>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</si>
  <si>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</si>
  <si>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</si>
  <si>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</si>
  <si>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</si>
  <si>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</si>
  <si>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</si>
  <si>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</si>
  <si>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</si>
  <si>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</si>
  <si>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</si>
  <si>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</si>
  <si>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</si>
  <si>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</si>
  <si>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</si>
  <si>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</si>
  <si>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</si>
  <si>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</si>
  <si>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</si>
  <si>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</si>
  <si>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</si>
  <si>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</si>
  <si>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</si>
  <si>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</si>
  <si>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</si>
  <si>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</si>
  <si>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</si>
  <si>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</si>
  <si>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</si>
  <si>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</si>
  <si>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</si>
  <si>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</si>
  <si>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</si>
  <si>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</si>
  <si>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</si>
  <si>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</si>
  <si>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</si>
  <si>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</si>
  <si>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</si>
  <si>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</si>
  <si>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</si>
  <si>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</si>
  <si>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</si>
  <si>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</si>
  <si>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</si>
  <si>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</si>
  <si>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</si>
  <si>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</si>
  <si>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</si>
  <si>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</si>
  <si>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</si>
  <si>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</si>
  <si>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</si>
  <si>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</si>
  <si>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</si>
  <si>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</si>
  <si>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</si>
  <si>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</si>
  <si>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</si>
  <si>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</si>
  <si>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</si>
  <si>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</si>
  <si>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</si>
  <si>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</si>
  <si>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</si>
  <si>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</si>
  <si>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</si>
  <si>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</si>
  <si>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</si>
  <si>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</si>
  <si>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</si>
  <si>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</si>
  <si>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</si>
  <si>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</si>
  <si>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</si>
  <si>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</si>
  <si>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</si>
  <si>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</si>
  <si>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</si>
  <si>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</si>
  <si>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</si>
  <si>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</si>
  <si>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</si>
  <si>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</si>
  <si>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</si>
  <si>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</si>
  <si>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</si>
  <si>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</si>
  <si>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</si>
  <si>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</si>
  <si>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</si>
  <si>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</si>
  <si>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</si>
  <si>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</si>
  <si>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</si>
  <si>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</si>
  <si>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</si>
  <si>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</si>
  <si>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</si>
  <si>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</si>
  <si>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</si>
  <si>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</si>
  <si>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</si>
  <si>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</si>
  <si>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</si>
  <si>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</si>
  <si>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</si>
  <si>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</si>
  <si>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</si>
  <si>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</si>
  <si>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</si>
  <si>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</si>
  <si>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</si>
  <si>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</si>
  <si>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</si>
  <si>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</si>
  <si>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</si>
  <si>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</si>
  <si>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</si>
  <si>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</si>
  <si>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</si>
  <si>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</si>
  <si>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</si>
  <si>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</si>
  <si>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</si>
  <si>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</si>
  <si>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</si>
  <si>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</si>
  <si>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</si>
  <si>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</si>
  <si>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</si>
  <si>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</si>
  <si>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</si>
  <si>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</si>
  <si>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</si>
  <si>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</si>
  <si>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</si>
  <si>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</si>
  <si>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</si>
  <si>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</si>
  <si>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</si>
  <si>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</si>
  <si>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</si>
  <si>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</si>
  <si>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</si>
  <si>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</si>
  <si>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</si>
  <si>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</si>
  <si>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</si>
  <si>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</si>
  <si>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</si>
  <si>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</si>
  <si>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</si>
  <si>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</si>
  <si>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</si>
  <si>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</si>
  <si>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</si>
  <si>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</si>
  <si>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</si>
  <si>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</si>
  <si>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</si>
  <si>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</si>
  <si>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</si>
  <si>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</si>
  <si>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</si>
  <si>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</si>
  <si>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</si>
  <si>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</si>
  <si>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</si>
  <si>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</si>
  <si>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</si>
  <si>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</si>
  <si>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</si>
  <si>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</si>
  <si>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</si>
  <si>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</si>
  <si>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</si>
  <si>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</si>
  <si>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</si>
  <si>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</si>
  <si>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</si>
  <si>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</si>
  <si>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</si>
  <si>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</si>
  <si>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</si>
  <si>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</si>
  <si>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</si>
  <si>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</si>
  <si>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</si>
  <si>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</si>
  <si>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</si>
  <si>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</si>
  <si>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</si>
  <si>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</si>
  <si>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</si>
  <si>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</si>
  <si>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</si>
  <si>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</si>
  <si>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</si>
  <si>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</si>
  <si>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</si>
  <si>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</si>
  <si>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</si>
  <si>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</si>
  <si>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</si>
  <si>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</si>
  <si>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</si>
  <si>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</si>
  <si>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</si>
  <si>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</si>
  <si>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</si>
  <si>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</si>
  <si>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</si>
  <si>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</si>
  <si>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</si>
  <si>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</si>
  <si>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</si>
  <si>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</si>
  <si>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</si>
  <si>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</si>
  <si>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</si>
  <si>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</si>
  <si>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</si>
  <si>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</si>
  <si>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</si>
  <si>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</si>
  <si>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</si>
  <si>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</si>
  <si>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</si>
  <si>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</si>
  <si>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</si>
  <si>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</si>
  <si>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</si>
  <si>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</si>
  <si>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</si>
  <si>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</si>
  <si>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</si>
  <si>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</si>
  <si>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</si>
  <si>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</si>
  <si>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</si>
  <si>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</si>
  <si>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</si>
  <si>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</si>
  <si>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</si>
  <si>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</si>
  <si>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</si>
  <si>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</si>
  <si>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</si>
  <si>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</si>
  <si>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</si>
  <si>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</si>
  <si>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</si>
  <si>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</si>
  <si>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</si>
  <si>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</si>
  <si>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</si>
  <si>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</si>
  <si>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</si>
  <si>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</si>
  <si>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</si>
  <si>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</si>
  <si>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</si>
  <si>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</si>
  <si>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</si>
  <si>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</si>
  <si>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</si>
  <si>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</si>
  <si>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</si>
  <si>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</si>
  <si>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</si>
  <si>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</si>
  <si>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</si>
  <si>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</si>
  <si>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</si>
  <si>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</si>
  <si>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</si>
  <si>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</si>
  <si>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</si>
  <si>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</si>
  <si>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</si>
  <si>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</si>
  <si>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</si>
  <si>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</si>
  <si>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</si>
  <si>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</si>
  <si>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</si>
  <si>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</si>
  <si>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</si>
  <si>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</si>
  <si>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</si>
  <si>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</si>
  <si>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</si>
  <si>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</si>
  <si>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</si>
  <si>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</si>
  <si>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</si>
  <si>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</si>
  <si>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</si>
  <si>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</si>
  <si>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</si>
  <si>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</si>
  <si>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</si>
  <si>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</si>
  <si>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</si>
  <si>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</si>
  <si>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</si>
  <si>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</si>
  <si>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</si>
  <si>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</si>
  <si>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</si>
  <si>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</si>
  <si>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</si>
  <si>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</si>
  <si>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</si>
  <si>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</si>
  <si>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</si>
  <si>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</si>
  <si>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</si>
  <si>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</si>
  <si>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</si>
  <si>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</si>
  <si>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</si>
  <si>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</si>
  <si>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</si>
  <si>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</si>
  <si>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</si>
  <si>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</si>
  <si>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</si>
  <si>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</si>
  <si>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</si>
  <si>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</si>
  <si>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</si>
  <si>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</si>
  <si>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</si>
  <si>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</si>
  <si>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</si>
  <si>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</si>
  <si>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</si>
  <si>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</si>
  <si>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</si>
  <si>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</si>
  <si>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</si>
  <si>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</si>
  <si>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</si>
  <si>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</si>
  <si>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</si>
  <si>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</si>
  <si>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</si>
  <si>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</si>
  <si>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</si>
  <si>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</si>
  <si>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</si>
  <si>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</si>
  <si>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</si>
  <si>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</si>
  <si>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</si>
  <si>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</si>
  <si>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</si>
  <si>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</si>
  <si>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</si>
  <si>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</si>
  <si>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</si>
  <si>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</si>
  <si>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</si>
  <si>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</si>
  <si>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</si>
  <si>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</si>
  <si>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</si>
  <si>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</si>
  <si>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</si>
  <si>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</si>
  <si>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</si>
  <si>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</si>
  <si>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</si>
  <si>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</si>
  <si>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</si>
  <si>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</si>
  <si>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</si>
  <si>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</si>
  <si>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</si>
  <si>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</si>
  <si>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</si>
  <si>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</si>
  <si>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</si>
  <si>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</si>
  <si>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</si>
  <si>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</si>
  <si>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</si>
  <si>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</si>
  <si>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</si>
  <si>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</si>
  <si>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</si>
  <si>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</si>
  <si>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</si>
  <si>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</si>
  <si>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</si>
  <si>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</si>
  <si>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</si>
  <si>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</si>
  <si>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</si>
  <si>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</si>
  <si>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</si>
  <si>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</si>
  <si>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</si>
  <si>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</si>
  <si>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</si>
  <si>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</si>
  <si>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</si>
  <si>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</si>
  <si>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</si>
  <si>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</si>
  <si>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</si>
  <si>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</si>
  <si>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</si>
  <si>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</si>
  <si>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</si>
  <si>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</si>
  <si>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</si>
  <si>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</si>
  <si>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</si>
  <si>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</si>
  <si>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</si>
  <si>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</si>
  <si>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</si>
  <si>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</si>
  <si>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</si>
  <si>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</si>
  <si>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</si>
  <si>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</si>
  <si>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</si>
  <si>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</si>
  <si>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</si>
  <si>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</si>
  <si>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</si>
  <si>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</si>
  <si>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</si>
  <si>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</si>
  <si>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</si>
  <si>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</si>
  <si>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</si>
  <si>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</si>
  <si>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</si>
  <si>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</si>
  <si>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</si>
  <si>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</si>
  <si>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</si>
  <si>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</si>
  <si>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</si>
  <si>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</si>
  <si>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</si>
  <si>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</si>
  <si>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</si>
  <si>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</si>
  <si>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</si>
  <si>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</si>
  <si>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</si>
  <si>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</si>
  <si>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</si>
  <si>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</si>
  <si>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</si>
  <si>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</si>
  <si>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</si>
  <si>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</si>
  <si>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</si>
  <si>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</si>
  <si>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</si>
  <si>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</si>
  <si>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</si>
  <si>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</si>
  <si>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</si>
  <si>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</si>
  <si>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</si>
  <si>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</si>
  <si>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</si>
  <si>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</si>
  <si>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</si>
  <si>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</si>
  <si>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</si>
  <si>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</si>
  <si>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</si>
  <si>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</si>
  <si>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</si>
  <si>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</si>
  <si>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</si>
  <si>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</si>
  <si>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</si>
  <si>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</si>
  <si>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</si>
  <si>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</si>
  <si>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</si>
  <si>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</si>
  <si>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</si>
  <si>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</si>
  <si>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</si>
  <si>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</si>
  <si>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</si>
  <si>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</si>
  <si>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</si>
  <si>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</si>
  <si>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</si>
  <si>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</si>
  <si>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</si>
  <si>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</si>
  <si>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</si>
  <si>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</si>
  <si>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</si>
  <si>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</si>
  <si>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</si>
  <si>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</si>
  <si>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</si>
  <si>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</si>
  <si>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</si>
  <si>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</si>
  <si>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</si>
  <si>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</si>
  <si>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</si>
  <si>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</si>
  <si>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</si>
  <si>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</si>
  <si>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</si>
  <si>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</si>
  <si>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</si>
  <si>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</si>
  <si>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</si>
  <si>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</si>
  <si>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</si>
  <si>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</si>
  <si>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</si>
  <si>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</si>
  <si>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</si>
  <si>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</si>
  <si>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</si>
  <si>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</si>
  <si>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</si>
  <si>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</si>
  <si>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</si>
  <si>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</si>
  <si>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</si>
  <si>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</si>
  <si>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</si>
  <si>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</si>
  <si>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</si>
  <si>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</si>
  <si>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</si>
  <si>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</si>
  <si>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</si>
  <si>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</si>
  <si>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</si>
  <si>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</si>
  <si>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</si>
  <si>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</si>
  <si>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</si>
  <si>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</si>
  <si>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</si>
  <si>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</si>
  <si>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</si>
  <si>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</si>
  <si>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</si>
  <si>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</si>
  <si>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</si>
  <si>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</si>
  <si>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</si>
  <si>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</si>
  <si>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</si>
  <si>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</si>
  <si>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</si>
  <si>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</si>
  <si>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</si>
  <si>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</si>
  <si>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</si>
  <si>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</si>
  <si>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</si>
  <si>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</si>
  <si>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</si>
  <si>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</si>
  <si>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</si>
  <si>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</si>
  <si>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</si>
  <si>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</si>
  <si>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</si>
  <si>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</si>
  <si>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</si>
  <si>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</si>
  <si>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</si>
  <si>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</si>
  <si>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</si>
  <si>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</si>
  <si>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</si>
  <si>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</si>
  <si>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</si>
  <si>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</si>
  <si>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</si>
  <si>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</si>
  <si>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</si>
  <si>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</si>
  <si>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</si>
  <si>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</si>
  <si>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</si>
  <si>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</si>
  <si>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</si>
  <si>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</si>
  <si>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</si>
  <si>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</si>
  <si>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</si>
  <si>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</si>
  <si>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</si>
  <si>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</si>
  <si>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</si>
  <si>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</si>
  <si>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</si>
  <si>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</si>
  <si>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</si>
  <si>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</si>
  <si>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</si>
  <si>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</si>
  <si>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</si>
  <si>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</si>
  <si>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</si>
  <si>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</si>
  <si>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</si>
  <si>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</si>
  <si>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</si>
  <si>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</si>
  <si>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</si>
  <si>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</si>
  <si>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</si>
  <si>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</si>
  <si>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</si>
  <si>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</si>
  <si>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</si>
  <si>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</si>
  <si>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</si>
  <si>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</si>
  <si>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</si>
  <si>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</si>
  <si>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</si>
  <si>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</si>
  <si>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</si>
  <si>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</si>
  <si>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</si>
  <si>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</si>
  <si>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</si>
  <si>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</si>
  <si>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</si>
  <si>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</si>
  <si>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</si>
  <si>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</si>
  <si>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</si>
  <si>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</si>
  <si>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</si>
  <si>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</si>
  <si>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</si>
  <si>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</si>
  <si>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</si>
  <si>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</si>
  <si>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</si>
  <si>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</si>
  <si>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</si>
  <si>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</si>
  <si>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</si>
  <si>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</si>
  <si>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</si>
  <si>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</si>
  <si>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</si>
  <si>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</si>
  <si>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</si>
  <si>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</si>
  <si>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</si>
  <si>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</si>
  <si>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</si>
  <si>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</si>
  <si>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</si>
  <si>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</si>
  <si>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</si>
  <si>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</si>
  <si>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</si>
  <si>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</si>
  <si>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</si>
  <si>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</si>
  <si>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</si>
  <si>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</si>
  <si>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</si>
  <si>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</si>
  <si>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</si>
  <si>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</si>
  <si>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</si>
  <si>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</si>
  <si>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</si>
  <si>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</si>
  <si>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</si>
  <si>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</si>
  <si>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</si>
  <si>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</si>
  <si>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</si>
  <si>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</si>
  <si>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</si>
  <si>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</si>
  <si>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</si>
  <si>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</si>
  <si>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</si>
  <si>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</si>
  <si>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</si>
  <si>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</si>
  <si>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</si>
  <si>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</si>
  <si>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</si>
  <si>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</si>
  <si>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</si>
  <si>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</si>
  <si>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</si>
  <si>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</si>
  <si>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</si>
  <si>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</si>
  <si>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</si>
  <si>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</si>
  <si>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</si>
  <si>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</si>
  <si>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</si>
  <si>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</si>
  <si>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</si>
  <si>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</si>
  <si>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</si>
  <si>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</si>
  <si>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</si>
  <si>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</si>
  <si>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</si>
  <si>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</si>
  <si>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</si>
  <si>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</si>
  <si>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</si>
  <si>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</si>
  <si>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</si>
  <si>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</si>
  <si>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</si>
  <si>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</si>
  <si>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</si>
  <si>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</si>
  <si>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</si>
  <si>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</si>
  <si>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</si>
  <si>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</si>
  <si>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</si>
  <si>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</si>
  <si>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</si>
  <si>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</si>
  <si>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</si>
  <si>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</si>
  <si>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</si>
  <si>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</si>
  <si>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</si>
  <si>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</si>
  <si>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</si>
  <si>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</si>
  <si>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</si>
  <si>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</si>
  <si>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</si>
  <si>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</si>
  <si>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</si>
  <si>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</si>
  <si>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</si>
  <si>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</si>
  <si>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</si>
  <si>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</si>
  <si>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</si>
  <si>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</si>
  <si>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</si>
  <si>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</si>
  <si>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</si>
  <si>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</si>
  <si>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</si>
  <si>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</si>
  <si>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</si>
  <si>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</si>
  <si>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</si>
  <si>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</si>
  <si>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</si>
  <si>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</si>
  <si>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</si>
  <si>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</si>
  <si>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</si>
  <si>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</si>
  <si>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</si>
  <si>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</si>
  <si>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</si>
  <si>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</si>
  <si>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</si>
  <si>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</si>
  <si>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</si>
  <si>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</si>
  <si>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</si>
  <si>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</si>
  <si>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</si>
  <si>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</si>
  <si>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</si>
  <si>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</si>
  <si>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</si>
  <si>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</si>
  <si>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</si>
  <si>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</si>
  <si>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</si>
  <si>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</si>
  <si>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</si>
  <si>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</si>
  <si>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</si>
  <si>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</si>
  <si>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</si>
  <si>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</si>
  <si>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</si>
  <si>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</si>
  <si>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</si>
  <si>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</si>
  <si>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</si>
  <si>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</si>
  <si>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</si>
  <si>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</si>
  <si>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</si>
  <si>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</si>
  <si>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</si>
  <si>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</si>
  <si>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</si>
  <si>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</si>
  <si>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</si>
  <si>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</si>
  <si>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</si>
  <si>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</si>
  <si>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</si>
  <si>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</si>
  <si>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</si>
  <si>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</si>
  <si>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</si>
  <si>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</si>
  <si>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</si>
  <si>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</si>
  <si>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</si>
  <si>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</si>
  <si>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</si>
  <si>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</si>
  <si>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</si>
  <si>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</si>
  <si>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</si>
  <si>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</si>
  <si>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</si>
  <si>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</si>
  <si>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</si>
  <si>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</si>
  <si>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</si>
  <si>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</si>
  <si>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</si>
  <si>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</si>
  <si>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</si>
  <si>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</si>
  <si>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</si>
  <si>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</si>
  <si>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</si>
  <si>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</si>
  <si>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</si>
  <si>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</si>
  <si>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</si>
  <si>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</si>
  <si>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</si>
  <si>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</si>
  <si>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</si>
  <si>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</si>
  <si>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</si>
  <si>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</si>
  <si>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</si>
  <si>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</si>
  <si>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</si>
  <si>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</si>
  <si>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</si>
  <si>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</si>
  <si>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</si>
  <si>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</si>
  <si>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</si>
  <si>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</si>
  <si>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</si>
  <si>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</si>
  <si>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</si>
  <si>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</si>
  <si>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</si>
  <si>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</si>
  <si>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</si>
  <si>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</si>
  <si>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</si>
  <si>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</si>
  <si>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</si>
  <si>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</si>
  <si>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</si>
  <si>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</si>
  <si>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</si>
  <si>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</si>
  <si>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</si>
  <si>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</si>
  <si>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</si>
  <si>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</si>
  <si>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</si>
  <si>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</si>
  <si>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</si>
  <si>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</si>
  <si>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</si>
  <si>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</si>
  <si>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</si>
  <si>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</si>
  <si>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</si>
  <si>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</si>
  <si>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</si>
  <si>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</si>
  <si>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</si>
  <si>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</si>
  <si>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</si>
  <si>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</si>
  <si>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</si>
  <si>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</si>
  <si>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</si>
  <si>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</si>
  <si>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</si>
  <si>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</si>
  <si>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</si>
  <si>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</si>
  <si>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</si>
  <si>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</si>
  <si>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</si>
  <si>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</si>
  <si>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</si>
  <si>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</si>
  <si>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</si>
  <si>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</si>
  <si>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</si>
  <si>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</si>
  <si>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</si>
  <si>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</si>
  <si>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</si>
  <si>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</si>
  <si>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</si>
  <si>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</si>
  <si>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</si>
  <si>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</si>
  <si>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</si>
  <si>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</si>
  <si>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</si>
  <si>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</si>
  <si>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</si>
  <si>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</si>
  <si>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</si>
  <si>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</si>
  <si>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</si>
  <si>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</si>
  <si>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</si>
  <si>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</si>
  <si>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</si>
  <si>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</si>
  <si>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</si>
  <si>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</si>
  <si>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</si>
  <si>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</si>
  <si>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</si>
  <si>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</si>
  <si>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</si>
  <si>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</si>
  <si>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</si>
  <si>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</si>
  <si>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</si>
  <si>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</si>
  <si>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</si>
  <si>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</si>
  <si>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</si>
  <si>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</si>
  <si>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</si>
  <si>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</si>
  <si>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</si>
  <si>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</si>
  <si>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</si>
  <si>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</si>
  <si>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</si>
  <si>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</si>
  <si>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</si>
  <si>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</si>
  <si>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</si>
  <si>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</si>
  <si>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</si>
  <si>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</si>
  <si>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</si>
  <si>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</si>
  <si>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</si>
  <si>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</si>
  <si>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</si>
  <si>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</si>
  <si>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</si>
  <si>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</si>
  <si>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</si>
  <si>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</si>
  <si>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</si>
  <si>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</si>
  <si>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</si>
  <si>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</si>
  <si>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</si>
  <si>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</si>
  <si>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</si>
  <si>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</si>
  <si>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</si>
  <si>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</si>
  <si>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</si>
  <si>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</si>
  <si>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</si>
  <si>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</si>
  <si>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</si>
  <si>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</si>
  <si>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</si>
  <si>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</si>
  <si>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</si>
  <si>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</si>
  <si>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</si>
  <si>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</si>
  <si>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</si>
  <si>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</si>
  <si>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</si>
  <si>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</si>
  <si>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</si>
  <si>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</si>
  <si>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</si>
  <si>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</si>
  <si>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</si>
  <si>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</si>
  <si>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</si>
  <si>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</si>
  <si>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</si>
  <si>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</si>
  <si>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</si>
  <si>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</si>
  <si>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</si>
  <si>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</si>
  <si>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</si>
  <si>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</si>
  <si>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</si>
  <si>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</si>
  <si>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</si>
  <si>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</si>
  <si>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</si>
  <si>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</si>
  <si>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</si>
  <si>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</si>
  <si>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</si>
  <si>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</si>
  <si>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</si>
  <si>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</si>
  <si>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</si>
  <si>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</si>
  <si>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</si>
  <si>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</si>
  <si>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</si>
  <si>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</si>
  <si>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</si>
  <si>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</si>
  <si>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</si>
  <si>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</si>
  <si>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</si>
  <si>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</si>
  <si>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</si>
  <si>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</si>
  <si>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</si>
  <si>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</si>
  <si>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</si>
  <si>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</si>
  <si>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</si>
  <si>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</si>
  <si>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</si>
  <si>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</si>
  <si>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</si>
  <si>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</si>
  <si>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</si>
  <si>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</si>
  <si>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</si>
  <si>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</si>
  <si>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</si>
  <si>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</si>
  <si>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</si>
  <si>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</si>
  <si>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</si>
  <si>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</si>
  <si>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</si>
  <si>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</si>
  <si>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</si>
  <si>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</si>
  <si>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</si>
  <si>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</si>
  <si>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</si>
  <si>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</si>
  <si>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</si>
  <si>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</si>
  <si>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</si>
  <si>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</si>
  <si>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</si>
  <si>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</si>
  <si>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</si>
  <si>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</si>
  <si>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</si>
  <si>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</si>
  <si>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</si>
  <si>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</si>
  <si>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</si>
  <si>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</si>
  <si>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</si>
  <si>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</si>
  <si>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</si>
  <si>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</si>
  <si>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</si>
  <si>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</si>
  <si>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</si>
  <si>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</si>
  <si>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</si>
  <si>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</si>
  <si>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</si>
  <si>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</si>
  <si>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</si>
  <si>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</si>
  <si>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</si>
  <si>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</si>
  <si>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</si>
  <si>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</si>
  <si>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</si>
  <si>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</si>
  <si>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</si>
  <si>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</si>
  <si>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</si>
  <si>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</si>
  <si>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</si>
  <si>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</si>
  <si>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</si>
  <si>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</si>
  <si>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</si>
  <si>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</si>
  <si>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</si>
  <si>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</si>
  <si>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</si>
  <si>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</si>
  <si>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</si>
  <si>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</si>
  <si>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</si>
  <si>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</si>
  <si>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</si>
  <si>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</si>
  <si>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</si>
  <si>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</si>
  <si>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</si>
  <si>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</si>
  <si>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</si>
  <si>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</si>
  <si>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</si>
  <si>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</si>
  <si>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</si>
  <si>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</si>
  <si>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</si>
  <si>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</si>
  <si>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</si>
  <si>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</si>
  <si>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</si>
  <si>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</si>
  <si>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</si>
  <si>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</si>
  <si>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</si>
  <si>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</si>
  <si>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</si>
  <si>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</si>
  <si>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</si>
  <si>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</si>
  <si>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</si>
  <si>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</si>
  <si>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</si>
  <si>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</si>
  <si>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</si>
  <si>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</si>
  <si>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</si>
  <si>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</si>
  <si>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</si>
  <si>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</si>
  <si>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</si>
  <si>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</si>
  <si>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</si>
  <si>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</si>
  <si>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</si>
  <si>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</si>
  <si>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</si>
  <si>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</si>
  <si>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</si>
  <si>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</si>
  <si>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</si>
  <si>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</si>
  <si>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</si>
  <si>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</si>
  <si>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</si>
  <si>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</si>
  <si>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</si>
  <si>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</si>
  <si>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</si>
  <si>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</si>
  <si>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</si>
  <si>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</si>
  <si>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</si>
  <si>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</si>
  <si>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</si>
  <si>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</si>
  <si>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</si>
  <si>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</si>
  <si>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</si>
  <si>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</si>
  <si>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</si>
  <si>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</si>
  <si>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</si>
  <si>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</si>
  <si>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</si>
  <si>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</si>
  <si>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</si>
  <si>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</si>
  <si>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</si>
  <si>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</si>
  <si>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</si>
  <si>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</si>
  <si>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</si>
  <si>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</si>
  <si>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</si>
  <si>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</si>
  <si>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</si>
  <si>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</si>
  <si>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</si>
  <si>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</si>
  <si>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</si>
  <si>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</si>
  <si>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</si>
  <si>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</si>
  <si>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</si>
  <si>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</si>
  <si>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</si>
  <si>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</si>
  <si>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</si>
  <si>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</si>
  <si>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</si>
  <si>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</si>
  <si>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</si>
  <si>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</si>
  <si>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</si>
  <si>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</si>
  <si>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</si>
  <si>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</si>
  <si>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</si>
  <si>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</si>
  <si>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</si>
  <si>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</si>
  <si>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</si>
  <si>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</si>
  <si>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</si>
  <si>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</si>
  <si>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</si>
  <si>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</si>
  <si>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</si>
  <si>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</si>
  <si>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</si>
  <si>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</si>
  <si>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</si>
  <si>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</si>
  <si>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</si>
  <si>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</si>
  <si>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</si>
  <si>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</si>
  <si>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</si>
  <si>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</si>
  <si>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</si>
  <si>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</si>
  <si>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</si>
  <si>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</si>
  <si>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</si>
  <si>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</si>
  <si>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</si>
  <si>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</si>
  <si>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</si>
  <si>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</si>
  <si>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</si>
  <si>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</si>
  <si>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</si>
  <si>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</si>
  <si>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</si>
  <si>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</si>
  <si>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</si>
  <si>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</si>
  <si>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</si>
  <si>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</si>
  <si>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</si>
  <si>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</si>
  <si>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</si>
  <si>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</si>
  <si>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</si>
  <si>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</si>
  <si>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</si>
  <si>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</si>
  <si>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</si>
  <si>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</si>
  <si>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</si>
  <si>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</si>
  <si>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</si>
  <si>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</si>
  <si>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</si>
  <si>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</si>
  <si>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</si>
  <si>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</si>
  <si>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</si>
  <si>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</si>
  <si>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</si>
  <si>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</si>
  <si>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</si>
  <si>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</si>
  <si>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</si>
  <si>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</si>
  <si>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</si>
  <si>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</si>
  <si>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</si>
  <si>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</si>
  <si>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</si>
  <si>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</si>
  <si>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</si>
  <si>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</si>
  <si>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</si>
  <si>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</si>
  <si>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</si>
  <si>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</si>
  <si>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</si>
  <si>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</si>
  <si>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</si>
  <si>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</si>
  <si>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</si>
  <si>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</si>
  <si>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</si>
  <si>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</si>
  <si>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</si>
  <si>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</si>
  <si>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</si>
  <si>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</si>
  <si>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</si>
  <si>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</si>
  <si>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</si>
  <si>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</si>
  <si>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</si>
  <si>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</si>
  <si>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</si>
  <si>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</si>
  <si>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</si>
  <si>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</si>
  <si>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</si>
  <si>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</si>
  <si>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</si>
  <si>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</si>
  <si>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</si>
  <si>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</si>
  <si>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</si>
  <si>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</si>
  <si>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</si>
  <si>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</si>
  <si>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</si>
  <si>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</si>
  <si>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</si>
  <si>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</si>
  <si>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</si>
  <si>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</si>
  <si>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</si>
  <si>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</si>
  <si>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</si>
  <si>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</si>
  <si>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</si>
  <si>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</si>
  <si>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</si>
  <si>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</si>
  <si>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</si>
  <si>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</si>
  <si>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</si>
  <si>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</si>
  <si>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</si>
  <si>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</si>
  <si>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</si>
  <si>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</si>
  <si>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</si>
  <si>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</si>
  <si>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</si>
  <si>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</si>
  <si>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</si>
  <si>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</si>
  <si>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</si>
  <si>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</si>
  <si>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</si>
  <si>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</si>
  <si>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</si>
  <si>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</si>
  <si>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</si>
  <si>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</si>
  <si>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</si>
  <si>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</si>
  <si>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</si>
  <si>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</si>
  <si>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</si>
  <si>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</si>
  <si>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</si>
  <si>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</si>
  <si>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</si>
  <si>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</si>
  <si>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</si>
  <si>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</si>
  <si>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</si>
  <si>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</si>
  <si>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</si>
  <si>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</si>
  <si>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</si>
  <si>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</si>
  <si>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</si>
  <si>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</si>
  <si>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</si>
  <si>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</si>
  <si>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</si>
  <si>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</si>
  <si>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</si>
  <si>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</si>
  <si>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</si>
  <si>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</si>
  <si>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</si>
  <si>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</si>
  <si>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</si>
  <si>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</si>
  <si>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</si>
  <si>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</si>
  <si>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</si>
  <si>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</si>
  <si>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</si>
  <si>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</si>
  <si>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</si>
  <si>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</si>
  <si>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</si>
  <si>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</si>
  <si>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</si>
  <si>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</si>
  <si>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</si>
  <si>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</si>
  <si>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</si>
  <si>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</si>
  <si>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</si>
  <si>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</si>
  <si>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</si>
  <si>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</si>
  <si>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</si>
  <si>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</si>
  <si>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</si>
  <si>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</si>
  <si>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</si>
  <si>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</si>
  <si>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</si>
  <si>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</si>
  <si>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</si>
  <si>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</si>
  <si>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</si>
  <si>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</si>
  <si>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</si>
  <si>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</si>
  <si>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</si>
  <si>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</si>
  <si>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</si>
  <si>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</si>
  <si>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</si>
  <si>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</si>
  <si>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</si>
  <si>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</si>
  <si>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</si>
  <si>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</si>
  <si>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</si>
  <si>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</si>
  <si>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</si>
  <si>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</si>
  <si>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</si>
  <si>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</si>
  <si>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</si>
  <si>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</si>
  <si>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</si>
  <si>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</si>
  <si>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</si>
  <si>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</si>
  <si>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</si>
  <si>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</si>
  <si>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</si>
  <si>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</si>
  <si>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</si>
  <si>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</si>
  <si>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</si>
  <si>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</si>
  <si>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</si>
  <si>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</si>
  <si>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</si>
  <si>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</si>
  <si>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</si>
  <si>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</si>
  <si>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</si>
  <si>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</si>
  <si>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</si>
  <si>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</si>
  <si>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</si>
  <si>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</si>
  <si>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</si>
  <si>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</si>
  <si>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</si>
  <si>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</si>
  <si>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</si>
  <si>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</si>
  <si>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</si>
  <si>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</si>
  <si>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</si>
  <si>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</si>
  <si>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</si>
  <si>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</si>
  <si>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</si>
  <si>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</si>
  <si>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</si>
  <si>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</si>
  <si>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</si>
  <si>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</si>
  <si>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</si>
  <si>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</si>
  <si>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</si>
  <si>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</si>
  <si>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</si>
  <si>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</si>
  <si>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</si>
  <si>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</si>
  <si>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</si>
  <si>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</si>
  <si>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</si>
  <si>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</si>
  <si>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</si>
  <si>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</si>
  <si>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</si>
  <si>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</si>
  <si>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</si>
  <si>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</si>
  <si>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</si>
  <si>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</si>
  <si>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</si>
  <si>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</si>
  <si>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</si>
  <si>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</si>
  <si>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</si>
  <si>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</si>
  <si>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</si>
  <si>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</si>
  <si>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</si>
  <si>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</si>
  <si>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</si>
  <si>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</si>
  <si>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</si>
  <si>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</si>
  <si>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</si>
  <si>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</si>
  <si>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</si>
  <si>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</si>
  <si>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</si>
  <si>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</si>
  <si>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</si>
  <si>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</si>
  <si>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</si>
  <si>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</si>
  <si>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</si>
  <si>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</si>
  <si>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</si>
  <si>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</si>
  <si>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</si>
  <si>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</si>
  <si>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</si>
  <si>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</si>
  <si>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</si>
  <si>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</si>
  <si>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</si>
  <si>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</si>
  <si>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</si>
  <si>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</si>
  <si>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</si>
  <si>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</si>
  <si>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</si>
  <si>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</si>
  <si>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</si>
  <si>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</si>
  <si>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</si>
  <si>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</si>
  <si>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</si>
  <si>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</si>
  <si>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</si>
  <si>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</si>
  <si>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</si>
  <si>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</si>
  <si>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</si>
  <si>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</si>
  <si>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</si>
  <si>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</si>
  <si>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</si>
  <si>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</si>
  <si>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</si>
  <si>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</si>
  <si>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</si>
  <si>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</si>
  <si>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</si>
  <si>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</si>
  <si>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</si>
  <si>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</si>
  <si>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</si>
  <si>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</si>
  <si>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</si>
  <si>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</si>
  <si>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</si>
  <si>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</si>
  <si>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</si>
  <si>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</si>
  <si>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</si>
  <si>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</si>
  <si>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</si>
  <si>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</si>
  <si>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</si>
  <si>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</si>
  <si>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</si>
  <si>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</si>
  <si>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</si>
  <si>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</si>
  <si>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</si>
  <si>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</si>
  <si>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</si>
  <si>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</si>
  <si>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</si>
  <si>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</si>
  <si>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</si>
  <si>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</si>
  <si>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</si>
  <si>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</si>
  <si>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</si>
  <si>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</si>
  <si>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</si>
  <si>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</si>
  <si>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</si>
  <si>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</si>
  <si>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</si>
  <si>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</si>
  <si>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</si>
  <si>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</si>
  <si>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</si>
  <si>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</si>
  <si>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</si>
  <si>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</si>
  <si>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</si>
  <si>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</si>
  <si>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</si>
  <si>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</si>
  <si>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</si>
  <si>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</si>
  <si>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</si>
  <si>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</si>
  <si>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</si>
  <si>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</si>
  <si>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</si>
  <si>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</si>
  <si>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</si>
  <si>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</si>
  <si>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</si>
  <si>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</si>
  <si>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</si>
  <si>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</si>
  <si>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</si>
  <si>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</si>
  <si>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</si>
  <si>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</si>
  <si>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</si>
  <si>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</si>
  <si>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</si>
  <si>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</si>
  <si>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</si>
  <si>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</si>
  <si>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</si>
  <si>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</si>
  <si>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</si>
  <si>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</si>
  <si>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</si>
  <si>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</si>
  <si>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</si>
  <si>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</si>
  <si>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</si>
  <si>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</si>
  <si>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</si>
  <si>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</si>
  <si>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</si>
  <si>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</si>
  <si>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</si>
  <si>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</si>
  <si>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</si>
  <si>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</si>
  <si>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</si>
  <si>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</si>
  <si>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</si>
  <si>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</si>
  <si>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</si>
  <si>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</si>
  <si>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</si>
  <si>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</si>
  <si>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</si>
  <si>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</si>
  <si>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</si>
  <si>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</si>
  <si>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</si>
  <si>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</si>
  <si>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</si>
  <si>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</si>
  <si>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</si>
  <si>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</si>
  <si>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</si>
  <si>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</si>
  <si>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</si>
  <si>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</si>
  <si>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</si>
  <si>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</si>
  <si>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</si>
  <si>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</si>
  <si>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</si>
  <si>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</si>
  <si>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</si>
  <si>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</si>
  <si>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</si>
  <si>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</si>
  <si>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</si>
  <si>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</si>
  <si>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</si>
  <si>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</si>
  <si>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</si>
  <si>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</si>
  <si>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</si>
  <si>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</si>
  <si>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</si>
  <si>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</si>
  <si>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</si>
  <si>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</si>
  <si>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</si>
  <si>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</si>
  <si>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</si>
  <si>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</si>
  <si>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</si>
  <si>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</si>
  <si>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</si>
  <si>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</si>
  <si>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</si>
  <si>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</si>
  <si>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</si>
  <si>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</si>
  <si>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</si>
  <si>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</si>
  <si>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</si>
  <si>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</si>
  <si>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</si>
  <si>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</si>
  <si>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</si>
  <si>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</si>
  <si>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</si>
  <si>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</si>
  <si>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</si>
  <si>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</si>
  <si>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</si>
  <si>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</si>
  <si>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</si>
  <si>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</si>
  <si>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</si>
  <si>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</si>
  <si>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</si>
  <si>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</si>
  <si>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</si>
  <si>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</si>
  <si>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</si>
  <si>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</si>
  <si>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</si>
  <si>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</si>
  <si>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</si>
  <si>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</si>
  <si>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</si>
  <si>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</si>
  <si>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</si>
  <si>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</si>
  <si>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</si>
  <si>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</si>
  <si>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</si>
  <si>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</si>
  <si>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</si>
  <si>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</si>
  <si>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</si>
  <si>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</si>
  <si>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</si>
  <si>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</si>
  <si>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</si>
  <si>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</si>
  <si>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</si>
  <si>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</si>
  <si>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</si>
  <si>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</si>
  <si>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</si>
  <si>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</si>
  <si>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</si>
  <si>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</si>
  <si>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</si>
  <si>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</si>
  <si>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</si>
  <si>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</si>
  <si>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</si>
  <si>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</si>
  <si>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</si>
  <si>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</si>
  <si>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</si>
  <si>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</si>
  <si>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</si>
  <si>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</si>
  <si>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</si>
  <si>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</si>
  <si>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</si>
  <si>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</si>
  <si>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</si>
  <si>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</si>
  <si>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</si>
  <si>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</si>
  <si>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</si>
  <si>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</si>
  <si>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</si>
  <si>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</si>
  <si>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</si>
  <si>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</si>
  <si>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</si>
  <si>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</si>
  <si>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</si>
  <si>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</si>
  <si>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</si>
  <si>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</si>
  <si>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</si>
  <si>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</si>
  <si>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</si>
  <si>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</si>
  <si>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</si>
  <si>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</si>
  <si>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</si>
  <si>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</si>
  <si>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</si>
  <si>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</si>
  <si>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</si>
  <si>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</si>
  <si>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</si>
  <si>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</si>
  <si>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</si>
  <si>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</si>
  <si>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</si>
  <si>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</si>
  <si>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</si>
  <si>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</si>
  <si>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</si>
  <si>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</si>
  <si>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</si>
  <si>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</si>
  <si>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</si>
  <si>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</si>
  <si>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</si>
  <si>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</si>
  <si>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</si>
  <si>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</si>
  <si>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</si>
  <si>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</si>
  <si>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</si>
  <si>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</si>
  <si>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</si>
  <si>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</si>
  <si>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</si>
  <si>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</si>
  <si>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</si>
  <si>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</si>
  <si>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</si>
  <si>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</si>
  <si>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</si>
  <si>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</si>
  <si>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</si>
  <si>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</si>
  <si>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</si>
  <si>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</si>
  <si>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</si>
  <si>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</si>
  <si>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</si>
  <si>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</si>
  <si>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</si>
  <si>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</si>
  <si>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</si>
  <si>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</si>
  <si>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</si>
  <si>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</si>
  <si>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</si>
  <si>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</si>
  <si>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</si>
  <si>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</si>
  <si>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</si>
  <si>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</si>
  <si>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</si>
  <si>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</si>
  <si>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</si>
  <si>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</si>
  <si>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</si>
  <si>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</si>
  <si>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</si>
  <si>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</si>
  <si>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</si>
  <si>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</si>
  <si>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</si>
  <si>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</si>
  <si>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</si>
  <si>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</si>
  <si>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</si>
  <si>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</si>
  <si>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</si>
  <si>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</si>
  <si>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</si>
  <si>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</si>
  <si>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</si>
  <si>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</si>
  <si>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</si>
  <si>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</si>
  <si>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</si>
  <si>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</si>
  <si>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</si>
  <si>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</si>
  <si>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</si>
  <si>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</si>
  <si>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</si>
  <si>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</si>
  <si>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</si>
  <si>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</si>
  <si>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</si>
  <si>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</si>
  <si>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</si>
  <si>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</si>
  <si>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</si>
  <si>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</si>
  <si>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</si>
  <si>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</si>
  <si>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</si>
  <si>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</si>
  <si>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</si>
  <si>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</si>
  <si>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</si>
  <si>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</si>
  <si>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</si>
  <si>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</si>
  <si>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</si>
  <si>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</si>
  <si>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</si>
  <si>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</si>
  <si>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</si>
  <si>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</si>
  <si>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</si>
  <si>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</si>
  <si>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</si>
  <si>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</si>
  <si>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</si>
  <si>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</si>
  <si>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</si>
  <si>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</si>
  <si>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</si>
  <si>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</si>
  <si>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</si>
  <si>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</si>
  <si>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</si>
  <si>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</si>
  <si>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</si>
  <si>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</si>
  <si>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</si>
  <si>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</si>
  <si>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</si>
  <si>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</si>
  <si>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</si>
  <si>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</si>
  <si>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</si>
  <si>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</si>
  <si>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</si>
  <si>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</si>
  <si>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</si>
  <si>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</si>
  <si>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</si>
  <si>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</si>
  <si>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</si>
  <si>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</si>
  <si>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</si>
  <si>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</si>
  <si>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</si>
  <si>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</si>
  <si>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</si>
  <si>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</si>
  <si>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</si>
  <si>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</si>
  <si>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</si>
  <si>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</si>
  <si>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</si>
  <si>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</si>
  <si>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</si>
  <si>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</si>
  <si>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</si>
  <si>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</si>
  <si>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</si>
  <si>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</si>
  <si>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</si>
  <si>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</si>
  <si>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</si>
  <si>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</si>
  <si>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</si>
  <si>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</si>
  <si>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</si>
  <si>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</si>
  <si>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</si>
  <si>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</si>
  <si>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</si>
  <si>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</si>
  <si>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</si>
  <si>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</si>
  <si>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</si>
  <si>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</si>
  <si>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</si>
  <si>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</si>
  <si>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</si>
  <si>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</si>
  <si>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</si>
  <si>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</si>
  <si>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</si>
  <si>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</si>
  <si>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</si>
  <si>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</si>
  <si>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</si>
  <si>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</si>
  <si>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</si>
  <si>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</si>
  <si>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</si>
  <si>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</si>
  <si>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</si>
  <si>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</si>
  <si>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</si>
  <si>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</si>
  <si>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</si>
  <si>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</si>
  <si>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</si>
  <si>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</si>
  <si>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</si>
  <si>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</si>
  <si>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</si>
  <si>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</si>
  <si>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</si>
  <si>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</si>
  <si>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</si>
  <si>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</si>
  <si>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</si>
  <si>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</si>
  <si>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</si>
  <si>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</si>
  <si>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</si>
  <si>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</si>
  <si>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</si>
  <si>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</si>
  <si>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</si>
  <si>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</si>
  <si>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</si>
  <si>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</si>
  <si>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</si>
  <si>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</si>
  <si>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</si>
  <si>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</si>
  <si>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</si>
  <si>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</si>
  <si>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</si>
  <si>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</si>
  <si>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</si>
  <si>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</si>
  <si>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</si>
  <si>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</si>
  <si>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</si>
  <si>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</si>
  <si>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</si>
  <si>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</si>
  <si>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</si>
  <si>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</si>
  <si>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</si>
  <si>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</si>
  <si>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</si>
  <si>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</si>
  <si>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</si>
  <si>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</si>
  <si>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</si>
  <si>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</si>
  <si>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</si>
  <si>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</si>
  <si>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</si>
  <si>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</si>
  <si>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</si>
  <si>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</si>
  <si>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</si>
  <si>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</si>
  <si>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</si>
  <si>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</si>
  <si>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</si>
  <si>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</si>
  <si>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</si>
  <si>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</si>
  <si>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</si>
  <si>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</si>
  <si>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</si>
  <si>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</si>
  <si>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</si>
  <si>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</si>
  <si>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</si>
  <si>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</si>
  <si>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</si>
  <si>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</si>
  <si>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</si>
  <si>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</si>
  <si>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</si>
  <si>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</si>
  <si>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</si>
  <si>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</si>
  <si>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</si>
  <si>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</si>
  <si>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</si>
  <si>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</si>
  <si>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</si>
  <si>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</si>
  <si>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</si>
  <si>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</si>
  <si>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</si>
  <si>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</si>
  <si>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</si>
  <si>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</si>
  <si>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</si>
  <si>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</si>
  <si>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</si>
  <si>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</si>
  <si>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</si>
  <si>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</si>
  <si>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</si>
  <si>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</si>
  <si>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</si>
  <si>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</si>
  <si>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</si>
  <si>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</si>
  <si>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</si>
  <si>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</si>
  <si>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</si>
  <si>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</si>
  <si>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</si>
  <si>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</si>
  <si>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</si>
  <si>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</si>
  <si>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</si>
  <si>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</si>
  <si>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</si>
  <si>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</si>
  <si>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</si>
  <si>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</si>
  <si>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</si>
  <si>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</si>
  <si>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</si>
  <si>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</si>
  <si>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</si>
  <si>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</si>
  <si>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</si>
  <si>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</si>
  <si>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</si>
  <si>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</si>
  <si>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</si>
  <si>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</si>
  <si>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</si>
  <si>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</si>
  <si>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</si>
  <si>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</si>
  <si>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</si>
  <si>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</si>
  <si>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</si>
  <si>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</si>
  <si>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</si>
  <si>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</si>
  <si>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</si>
  <si>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</si>
  <si>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</si>
  <si>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</si>
  <si>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</si>
  <si>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</si>
  <si>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</si>
  <si>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</si>
  <si>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</si>
  <si>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</si>
  <si>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</si>
  <si>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</si>
  <si>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</si>
  <si>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</si>
  <si>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</si>
  <si>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</si>
  <si>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</si>
  <si>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</si>
  <si>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</si>
  <si>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</si>
  <si>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</si>
  <si>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</si>
  <si>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</si>
  <si>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</si>
  <si>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</si>
  <si>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</si>
  <si>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</si>
  <si>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</si>
  <si>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</si>
  <si>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</si>
  <si>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</si>
  <si>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</si>
  <si>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</si>
  <si>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</si>
  <si>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</si>
  <si>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</si>
  <si>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</si>
  <si>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</si>
  <si>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</si>
  <si>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</si>
  <si>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</si>
  <si>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</si>
  <si>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</si>
  <si>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</si>
  <si>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</si>
  <si>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</si>
  <si>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</si>
  <si>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</si>
  <si>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</si>
  <si>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</si>
  <si>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</si>
  <si>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</si>
  <si>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</si>
  <si>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</si>
  <si>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</si>
  <si>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</si>
  <si>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</si>
  <si>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</si>
  <si>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</si>
  <si>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</si>
  <si>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</si>
  <si>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</si>
  <si>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</si>
  <si>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</si>
  <si>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</si>
  <si>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</si>
  <si>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</si>
  <si>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</si>
  <si>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</si>
  <si>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</si>
  <si>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</si>
  <si>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</si>
  <si>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</si>
  <si>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</si>
  <si>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</si>
  <si>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</si>
  <si>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</si>
  <si>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</si>
  <si>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</si>
  <si>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</si>
  <si>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</si>
  <si>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</si>
  <si>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</si>
  <si>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</si>
  <si>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</si>
  <si>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</si>
  <si>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</si>
  <si>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</si>
  <si>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</si>
  <si>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</si>
  <si>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</si>
  <si>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</si>
  <si>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</si>
  <si>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</si>
  <si>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</si>
  <si>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</si>
  <si>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</si>
  <si>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</si>
  <si>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</si>
  <si>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</si>
  <si>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</si>
  <si>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</si>
  <si>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</si>
  <si>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</si>
  <si>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</si>
  <si>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</si>
  <si>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</si>
  <si>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</si>
  <si>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</si>
  <si>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</si>
  <si>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</si>
  <si>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</si>
  <si>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</si>
  <si>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</si>
  <si>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</si>
  <si>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</si>
  <si>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</si>
  <si>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</si>
  <si>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</si>
  <si>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</si>
  <si>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</si>
  <si>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</si>
  <si>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</si>
  <si>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</si>
  <si>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</si>
  <si>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</si>
  <si>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</si>
  <si>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</si>
  <si>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</si>
  <si>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</si>
  <si>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</si>
  <si>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</si>
  <si>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</si>
  <si>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</si>
  <si>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</si>
  <si>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</si>
  <si>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</si>
  <si>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</si>
  <si>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</si>
  <si>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</si>
  <si>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</si>
  <si>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</si>
  <si>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</si>
  <si>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</si>
  <si>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</si>
  <si>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</si>
  <si>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</si>
  <si>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</si>
  <si>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</si>
  <si>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</si>
  <si>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</si>
  <si>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</si>
  <si>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</si>
  <si>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</si>
  <si>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</si>
  <si>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</si>
  <si>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</si>
  <si>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</si>
  <si>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</si>
  <si>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</si>
  <si>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</si>
  <si>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</si>
  <si>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</si>
  <si>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</si>
  <si>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</si>
  <si>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</si>
  <si>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</si>
  <si>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</si>
  <si>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</si>
  <si>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</si>
  <si>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</si>
  <si>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</si>
  <si>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</si>
  <si>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</si>
  <si>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</si>
  <si>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</si>
  <si>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</si>
  <si>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</si>
  <si>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</si>
  <si>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</si>
  <si>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</si>
  <si>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</si>
  <si>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</si>
  <si>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</si>
  <si>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</si>
  <si>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</si>
  <si>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</si>
  <si>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</si>
  <si>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</si>
  <si>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</si>
  <si>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</si>
  <si>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</si>
  <si>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</si>
  <si>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</si>
  <si>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</si>
  <si>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</si>
  <si>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</si>
  <si>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</si>
  <si>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</si>
  <si>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</si>
  <si>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</si>
  <si>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</si>
  <si>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</si>
  <si>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</si>
  <si>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</si>
  <si>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</si>
  <si>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</si>
  <si>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</si>
  <si>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</si>
  <si>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</si>
  <si>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</si>
  <si>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</si>
  <si>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</si>
  <si>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</si>
  <si>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</si>
  <si>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</si>
  <si>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</si>
  <si>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</si>
  <si>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</si>
  <si>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</si>
  <si>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</si>
  <si>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</si>
  <si>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</si>
  <si>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</si>
  <si>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</si>
  <si>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</si>
  <si>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</si>
  <si>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</si>
  <si>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</si>
  <si>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</si>
  <si>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</si>
  <si>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</si>
  <si>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</si>
  <si>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</si>
  <si>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</si>
  <si>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</si>
  <si>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</si>
  <si>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</si>
  <si>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</si>
  <si>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</si>
  <si>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</si>
  <si>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</si>
  <si>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</si>
  <si>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</si>
  <si>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</si>
  <si>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</si>
  <si>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</si>
  <si>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</si>
  <si>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</si>
  <si>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</si>
  <si>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</si>
  <si>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</si>
  <si>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</si>
  <si>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</si>
  <si>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</si>
  <si>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</si>
  <si>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</si>
  <si>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</si>
  <si>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</si>
  <si>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</si>
  <si>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</si>
  <si>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</si>
  <si>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</si>
  <si>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</si>
  <si>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</si>
  <si>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</si>
  <si>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</si>
  <si>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</si>
  <si>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</si>
  <si>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</si>
  <si>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</si>
  <si>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</si>
  <si>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</si>
  <si>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</si>
  <si>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</si>
  <si>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</si>
  <si>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</si>
  <si>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</si>
  <si>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</si>
  <si>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</si>
  <si>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</si>
  <si>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</si>
  <si>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</si>
  <si>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</si>
  <si>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</si>
  <si>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</si>
  <si>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</si>
  <si>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</si>
  <si>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</si>
  <si>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</si>
  <si>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</si>
  <si>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</si>
  <si>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</si>
  <si>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</si>
  <si>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</si>
  <si>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</si>
  <si>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</si>
  <si>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</si>
  <si>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</si>
  <si>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</si>
  <si>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</si>
  <si>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</si>
  <si>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</si>
  <si>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</si>
  <si>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</si>
  <si>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</si>
  <si>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</si>
  <si>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</si>
  <si>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</si>
  <si>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</si>
  <si>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</si>
  <si>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</si>
  <si>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</si>
  <si>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</si>
  <si>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</si>
  <si>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</si>
  <si>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</si>
  <si>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</si>
  <si>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</si>
  <si>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</si>
  <si>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</si>
  <si>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</si>
  <si>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</si>
  <si>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</si>
  <si>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</si>
  <si>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</si>
  <si>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</si>
  <si>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</si>
  <si>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</si>
  <si>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</si>
  <si>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</si>
  <si>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</si>
  <si>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</si>
  <si>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</si>
  <si>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</si>
  <si>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</si>
  <si>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</si>
  <si>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</si>
  <si>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</si>
  <si>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</si>
  <si>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</si>
  <si>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</si>
  <si>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</si>
  <si>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</si>
  <si>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</si>
  <si>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</si>
  <si>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</si>
  <si>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</si>
  <si>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</si>
  <si>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</si>
  <si>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</si>
  <si>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</si>
  <si>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</si>
  <si>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</si>
  <si>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</si>
  <si>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</si>
  <si>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</si>
  <si>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</si>
  <si>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</si>
  <si>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</si>
  <si>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</si>
  <si>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</si>
  <si>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</si>
  <si>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</si>
  <si>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</si>
  <si>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</si>
  <si>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</si>
  <si>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</si>
  <si>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</si>
  <si>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</si>
  <si>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</si>
  <si>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</si>
  <si>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</si>
  <si>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</si>
  <si>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</si>
  <si>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</si>
  <si>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</si>
  <si>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</si>
  <si>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</si>
  <si>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</si>
  <si>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</si>
  <si>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</si>
  <si>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</si>
  <si>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</si>
  <si>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</si>
  <si>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</si>
  <si>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</si>
  <si>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</si>
  <si>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</si>
  <si>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</si>
  <si>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</si>
  <si>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</si>
  <si>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</si>
  <si>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</si>
  <si>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</si>
  <si>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</si>
  <si>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</si>
  <si>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</si>
  <si>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</si>
  <si>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</si>
  <si>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</si>
  <si>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</si>
  <si>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</si>
  <si>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</si>
  <si>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</si>
  <si>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</si>
  <si>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</si>
  <si>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</si>
  <si>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</si>
  <si>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</si>
  <si>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</si>
  <si>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</si>
  <si>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</si>
  <si>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</si>
  <si>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</si>
  <si>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</si>
  <si>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</si>
  <si>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</si>
  <si>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</si>
  <si>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</si>
  <si>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</si>
  <si>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</si>
  <si>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</si>
  <si>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</si>
  <si>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</si>
  <si>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</si>
  <si>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</si>
  <si>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</si>
  <si>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</si>
  <si>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</si>
  <si>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</si>
  <si>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</si>
  <si>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</si>
  <si>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</si>
  <si>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</si>
  <si>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</si>
  <si>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</si>
  <si>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</si>
  <si>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</si>
  <si>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</si>
  <si>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</si>
  <si>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</si>
  <si>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</si>
  <si>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</si>
  <si>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</si>
  <si>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</si>
  <si>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</si>
  <si>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</si>
  <si>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</si>
  <si>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</si>
  <si>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</si>
  <si>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</si>
  <si>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</si>
  <si>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</si>
  <si>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</si>
  <si>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</si>
  <si>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</si>
  <si>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</si>
  <si>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</si>
  <si>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</si>
  <si>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</si>
  <si>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</si>
  <si>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</si>
  <si>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</si>
  <si>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</si>
  <si>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</si>
  <si>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</si>
  <si>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</si>
  <si>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</si>
  <si>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</si>
  <si>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</si>
  <si>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</si>
  <si>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</si>
  <si>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</si>
  <si>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</si>
  <si>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</si>
  <si>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</si>
  <si>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</si>
  <si>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</si>
  <si>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</si>
  <si>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</si>
  <si>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</si>
  <si>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</si>
  <si>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</si>
  <si>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</si>
  <si>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</si>
  <si>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</si>
  <si>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</si>
  <si>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</si>
  <si>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</si>
  <si>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</si>
  <si>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</si>
  <si>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</si>
  <si>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</si>
  <si>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</si>
  <si>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</si>
  <si>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</si>
  <si>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</si>
  <si>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</si>
  <si>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</si>
  <si>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</si>
  <si>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</si>
  <si>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</si>
  <si>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</si>
  <si>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</si>
  <si>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</si>
  <si>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</si>
  <si>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</si>
  <si>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</si>
  <si>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</si>
  <si>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</si>
  <si>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</si>
  <si>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</si>
  <si>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</si>
  <si>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</si>
  <si>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</si>
  <si>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</si>
  <si>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</si>
  <si>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</si>
  <si>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</si>
  <si>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</si>
  <si>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</si>
  <si>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</si>
  <si>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</si>
  <si>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</si>
  <si>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</si>
  <si>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</si>
  <si>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</si>
  <si>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</si>
  <si>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</si>
  <si>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</si>
  <si>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</si>
  <si>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</si>
  <si>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</si>
  <si>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</si>
  <si>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</si>
  <si>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</si>
  <si>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</si>
  <si>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</si>
  <si>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</si>
  <si>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</si>
  <si>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</si>
  <si>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</si>
  <si>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</si>
  <si>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</si>
  <si>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</si>
  <si>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</si>
  <si>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</si>
  <si>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</si>
  <si>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</si>
  <si>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</si>
  <si>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</si>
  <si>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</si>
  <si>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</si>
  <si>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</si>
  <si>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</si>
  <si>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</si>
  <si>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</si>
  <si>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</si>
  <si>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</si>
  <si>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</si>
  <si>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</si>
  <si>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</si>
  <si>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</si>
  <si>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</si>
  <si>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</si>
  <si>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</si>
  <si>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</si>
  <si>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</si>
  <si>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</si>
  <si>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</si>
  <si>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</si>
  <si>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</si>
  <si>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</si>
  <si>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</si>
  <si>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</si>
  <si>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</si>
  <si>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</si>
  <si>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</si>
  <si>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</si>
  <si>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</si>
  <si>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</si>
  <si>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</si>
  <si>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</si>
  <si>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</si>
  <si>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</si>
  <si>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</si>
  <si>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</si>
  <si>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</si>
  <si>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</si>
  <si>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</si>
  <si>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</si>
  <si>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</si>
  <si>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</si>
  <si>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</si>
  <si>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</si>
  <si>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</si>
  <si>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</si>
  <si>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</si>
  <si>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</si>
  <si>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</si>
  <si>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</si>
  <si>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</si>
  <si>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</si>
  <si>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</si>
  <si>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</si>
  <si>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</si>
  <si>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</si>
  <si>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</si>
  <si>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</si>
  <si>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</si>
  <si>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</si>
  <si>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</si>
  <si>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</si>
  <si>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</si>
  <si>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</si>
  <si>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</si>
  <si>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</si>
  <si>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</si>
  <si>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</si>
  <si>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</si>
  <si>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</si>
  <si>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</si>
  <si>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</si>
  <si>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</si>
  <si>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</si>
  <si>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</si>
  <si>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</si>
  <si>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</si>
  <si>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</si>
  <si>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</si>
  <si>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</si>
  <si>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</si>
  <si>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</si>
  <si>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</si>
  <si>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</si>
  <si>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</si>
  <si>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</si>
  <si>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</si>
  <si>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</si>
  <si>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</si>
  <si>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</si>
  <si>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</si>
  <si>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</si>
  <si>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</si>
  <si>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</si>
  <si>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</si>
  <si>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</si>
  <si>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</si>
  <si>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</si>
  <si>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</si>
  <si>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</si>
  <si>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</si>
  <si>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</si>
  <si>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</si>
  <si>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</si>
  <si>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</si>
  <si>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</si>
  <si>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</si>
  <si>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</si>
  <si>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</si>
  <si>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</si>
  <si>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</si>
  <si>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</si>
  <si>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</si>
  <si>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</si>
  <si>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</si>
  <si>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</si>
  <si>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</si>
  <si>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</si>
  <si>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</si>
  <si>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</si>
  <si>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</si>
  <si>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</si>
  <si>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</si>
  <si>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</si>
  <si>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</si>
  <si>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</si>
  <si>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</si>
  <si>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</si>
  <si>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</si>
  <si>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</si>
  <si>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</si>
  <si>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</si>
  <si>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</si>
  <si>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</si>
  <si>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</si>
  <si>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</si>
  <si>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</si>
  <si>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</si>
  <si>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</si>
  <si>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</si>
  <si>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</si>
  <si>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</si>
  <si>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</si>
  <si>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</si>
  <si>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</si>
  <si>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</si>
  <si>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</si>
  <si>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</si>
  <si>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</si>
  <si>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</si>
  <si>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</si>
  <si>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</si>
  <si>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</si>
  <si>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</si>
  <si>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</si>
  <si>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</si>
  <si>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</si>
  <si>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</si>
  <si>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</si>
  <si>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</si>
  <si>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</si>
  <si>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</si>
  <si>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</si>
  <si>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</si>
  <si>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</si>
  <si>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</si>
  <si>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</si>
  <si>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</si>
  <si>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</si>
  <si>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</si>
  <si>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</si>
  <si>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</si>
  <si>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</si>
  <si>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</si>
  <si>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</si>
  <si>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</si>
  <si>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</si>
  <si>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</si>
  <si>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</si>
  <si>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</si>
  <si>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</si>
  <si>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</si>
  <si>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</si>
  <si>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</si>
  <si>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</si>
  <si>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</si>
  <si>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</si>
  <si>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</si>
  <si>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</si>
  <si>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</si>
  <si>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</si>
  <si>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</si>
  <si>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</si>
  <si>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</si>
  <si>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</si>
  <si>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</si>
  <si>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</si>
  <si>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</si>
  <si>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</si>
  <si>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</si>
  <si>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</si>
  <si>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</si>
  <si>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</si>
  <si>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</si>
  <si>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</si>
  <si>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</si>
  <si>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</si>
  <si>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</si>
  <si>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</si>
  <si>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</si>
  <si>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</si>
  <si>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</si>
  <si>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</si>
  <si>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</si>
  <si>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</si>
  <si>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</si>
  <si>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</si>
  <si>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</si>
  <si>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</si>
  <si>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</si>
  <si>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</si>
  <si>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</si>
  <si>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</si>
  <si>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</si>
  <si>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</si>
  <si>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</si>
  <si>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</si>
  <si>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</si>
  <si>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</si>
  <si>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</si>
  <si>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</si>
  <si>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</si>
  <si>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</si>
  <si>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</si>
  <si>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</si>
  <si>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</si>
  <si>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</si>
  <si>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</si>
  <si>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</si>
  <si>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</si>
  <si>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</si>
  <si>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</si>
  <si>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</si>
  <si>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</si>
  <si>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</si>
  <si>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</si>
  <si>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</si>
  <si>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</si>
  <si>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</si>
  <si>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</si>
  <si>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</si>
  <si>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</si>
  <si>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</si>
  <si>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</si>
  <si>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</si>
  <si>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</si>
  <si>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</si>
  <si>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</si>
  <si>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</si>
  <si>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</si>
  <si>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</si>
  <si>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</si>
  <si>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</si>
  <si>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</si>
  <si>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</si>
  <si>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</si>
  <si>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</si>
  <si>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</si>
  <si>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</si>
  <si>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</si>
  <si>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</si>
  <si>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</si>
  <si>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</si>
  <si>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</si>
  <si>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</si>
  <si>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</si>
  <si>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</si>
  <si>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</si>
  <si>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</si>
  <si>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</si>
  <si>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</si>
  <si>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</si>
  <si>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</si>
  <si>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</si>
  <si>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</si>
  <si>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</si>
  <si>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</si>
  <si>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</si>
  <si>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</si>
  <si>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</si>
  <si>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</si>
  <si>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</si>
  <si>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</si>
  <si>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</si>
  <si>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</si>
  <si>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</si>
  <si>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</si>
  <si>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</si>
  <si>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</si>
  <si>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</si>
  <si>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</si>
  <si>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</si>
  <si>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</si>
  <si>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</si>
  <si>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</si>
  <si>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</si>
  <si>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</si>
  <si>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</si>
  <si>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</si>
  <si>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</si>
  <si>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</si>
  <si>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</si>
  <si>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</si>
  <si>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</si>
  <si>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</si>
  <si>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</si>
  <si>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</si>
  <si>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</si>
  <si>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</si>
  <si>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</si>
  <si>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</si>
  <si>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</si>
  <si>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</si>
  <si>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</si>
  <si>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</si>
  <si>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</si>
  <si>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</si>
  <si>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</si>
  <si>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</si>
  <si>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</si>
  <si>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</si>
  <si>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</si>
  <si>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</si>
  <si>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</si>
  <si>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</si>
  <si>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</si>
  <si>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</si>
  <si>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</si>
  <si>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</si>
  <si>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</si>
  <si>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</si>
  <si>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</si>
  <si>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</si>
  <si>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</si>
  <si>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</si>
  <si>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</si>
  <si>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</si>
  <si>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</si>
  <si>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</si>
  <si>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</si>
  <si>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</si>
  <si>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</si>
  <si>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</si>
  <si>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</si>
  <si>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</si>
  <si>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</si>
  <si>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</si>
  <si>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</si>
  <si>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</si>
  <si>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</si>
  <si>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</si>
  <si>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</si>
  <si>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</si>
  <si>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</si>
  <si>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</si>
  <si>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</si>
  <si>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</si>
  <si>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</si>
  <si>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</si>
  <si>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</si>
  <si>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</si>
  <si>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</si>
  <si>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</si>
  <si>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</si>
  <si>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</si>
  <si>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</si>
  <si>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</si>
  <si>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</si>
  <si>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</si>
  <si>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</si>
  <si>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</si>
  <si>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</si>
  <si>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</si>
  <si>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</si>
  <si>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</si>
  <si>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</si>
  <si>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</si>
  <si>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</si>
  <si>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</si>
  <si>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</si>
  <si>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</si>
  <si>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</si>
  <si>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</si>
  <si>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</si>
  <si>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</si>
  <si>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</si>
  <si>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</si>
  <si>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</si>
  <si>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</si>
  <si>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</si>
  <si>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</si>
  <si>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</si>
  <si>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</si>
  <si>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</si>
  <si>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</si>
  <si>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</si>
  <si>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</si>
  <si>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</si>
  <si>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</si>
  <si>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</si>
  <si>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</si>
  <si>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</si>
  <si>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</si>
  <si>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</si>
  <si>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</si>
  <si>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</si>
  <si>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</si>
  <si>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</si>
  <si>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</si>
  <si>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</si>
  <si>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</si>
  <si>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</si>
  <si>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</si>
  <si>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</si>
  <si>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</si>
  <si>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</si>
  <si>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</si>
  <si>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</si>
  <si>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</si>
  <si>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</si>
  <si>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</si>
  <si>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</si>
  <si>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</si>
  <si>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</si>
  <si>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</si>
  <si>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</si>
  <si>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</si>
  <si>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</si>
  <si>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</si>
  <si>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</si>
  <si>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</si>
  <si>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</si>
  <si>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</si>
  <si>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</si>
  <si>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</si>
  <si>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</si>
  <si>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</si>
  <si>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</si>
  <si>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</si>
  <si>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</si>
  <si>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</si>
  <si>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</si>
  <si>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</si>
  <si>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</si>
  <si>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</si>
  <si>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</si>
  <si>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</si>
  <si>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</si>
  <si>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</si>
  <si>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</si>
  <si>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</si>
  <si>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</si>
  <si>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</si>
  <si>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</si>
  <si>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</si>
  <si>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</si>
  <si>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</si>
  <si>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</si>
  <si>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</si>
  <si>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</si>
  <si>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</si>
  <si>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</si>
  <si>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</si>
  <si>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</si>
  <si>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</si>
  <si>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</si>
  <si>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</si>
  <si>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</si>
  <si>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</si>
  <si>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</si>
  <si>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</si>
  <si>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</si>
  <si>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</si>
  <si>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</si>
  <si>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</si>
  <si>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</si>
  <si>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</si>
  <si>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</si>
  <si>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</si>
  <si>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</si>
  <si>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</si>
  <si>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</si>
  <si>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</si>
  <si>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</si>
  <si>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</si>
  <si>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</si>
  <si>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</si>
  <si>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</si>
  <si>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</si>
  <si>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</si>
  <si>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</si>
  <si>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</si>
  <si>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</si>
  <si>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</si>
  <si>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</si>
  <si>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</si>
  <si>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</si>
  <si>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</si>
  <si>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</si>
  <si>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</si>
  <si>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</si>
  <si>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</si>
  <si>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</si>
  <si>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</si>
  <si>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</si>
  <si>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</si>
  <si>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</si>
  <si>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</si>
  <si>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</si>
  <si>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</si>
  <si>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</si>
  <si>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</si>
  <si>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</si>
  <si>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</si>
  <si>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</si>
  <si>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</si>
  <si>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</si>
  <si>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</si>
  <si>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</si>
  <si>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</si>
  <si>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</si>
  <si>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</si>
  <si>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</si>
  <si>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</si>
  <si>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</si>
  <si>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</si>
  <si>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</si>
  <si>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</si>
  <si>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</si>
  <si>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</si>
  <si>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</si>
  <si>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</si>
  <si>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</si>
  <si>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</si>
  <si>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</si>
  <si>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</si>
  <si>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</si>
  <si>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</si>
  <si>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</si>
  <si>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</si>
  <si>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</si>
  <si>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</si>
  <si>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</si>
  <si>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</si>
  <si>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</si>
  <si>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</si>
  <si>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</si>
  <si>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</si>
  <si>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</si>
  <si>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</si>
  <si>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</si>
  <si>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</si>
  <si>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</si>
  <si>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</si>
  <si>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</si>
  <si>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</si>
  <si>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</si>
  <si>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</si>
  <si>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</si>
  <si>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</si>
  <si>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</si>
  <si>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</si>
  <si>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</si>
  <si>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</si>
  <si>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</si>
  <si>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</si>
  <si>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</si>
  <si>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</si>
  <si>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</si>
  <si>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</si>
  <si>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</si>
  <si>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</si>
  <si>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</si>
  <si>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</si>
  <si>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</si>
  <si>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</si>
  <si>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</si>
  <si>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</si>
  <si>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</si>
  <si>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</si>
  <si>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</si>
  <si>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</si>
  <si>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</si>
  <si>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</si>
  <si>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</si>
  <si>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</si>
  <si>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</si>
  <si>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</si>
  <si>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</si>
  <si>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</si>
  <si>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</si>
  <si>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</si>
  <si>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</si>
  <si>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</si>
  <si>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</si>
  <si>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</si>
  <si>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</si>
  <si>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</si>
  <si>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</si>
  <si>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</si>
  <si>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</si>
  <si>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</si>
  <si>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</si>
  <si>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</si>
  <si>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</si>
  <si>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</si>
  <si>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</si>
  <si>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</si>
  <si>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</si>
  <si>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</si>
  <si>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</si>
  <si>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</si>
  <si>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</si>
  <si>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</si>
  <si>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</si>
  <si>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</si>
  <si>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</si>
  <si>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</si>
  <si>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</si>
  <si>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</si>
  <si>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</si>
  <si>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</si>
  <si>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</si>
  <si>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</si>
  <si>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</si>
  <si>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</si>
  <si>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</si>
  <si>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</si>
  <si>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</si>
  <si>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</si>
  <si>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</si>
  <si>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</si>
  <si>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</si>
  <si>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</si>
  <si>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</si>
  <si>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</si>
  <si>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</si>
  <si>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</si>
  <si>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</si>
  <si>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</si>
  <si>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</si>
  <si>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</si>
  <si>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</si>
  <si>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</si>
  <si>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</si>
  <si>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</si>
  <si>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</si>
  <si>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</si>
  <si>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</si>
  <si>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</si>
  <si>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</si>
  <si>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</si>
  <si>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</si>
  <si>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</si>
  <si>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</si>
  <si>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</si>
  <si>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</si>
  <si>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</si>
  <si>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</si>
  <si>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</si>
  <si>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</si>
  <si>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</si>
  <si>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</si>
  <si>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</si>
  <si>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</si>
  <si>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</si>
  <si>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</si>
  <si>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</si>
  <si>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</si>
  <si>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</si>
  <si>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</si>
  <si>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</si>
  <si>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</si>
  <si>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</si>
  <si>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</si>
  <si>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</si>
  <si>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</si>
  <si>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</si>
  <si>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</si>
  <si>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</si>
  <si>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</si>
  <si>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</si>
  <si>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</si>
  <si>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</si>
  <si>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</si>
  <si>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</si>
  <si>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</si>
  <si>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</si>
  <si>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</si>
  <si>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</si>
  <si>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</si>
  <si>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</si>
  <si>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</si>
  <si>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</si>
  <si>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</si>
  <si>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</si>
  <si>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</si>
  <si>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</si>
  <si>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</si>
  <si>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</si>
  <si>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</si>
  <si>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</si>
  <si>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</si>
  <si>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</si>
  <si>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</si>
  <si>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</si>
  <si>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</si>
  <si>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</si>
  <si>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</si>
  <si>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</si>
  <si>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</si>
  <si>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</si>
  <si>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</si>
  <si>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</si>
  <si>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</si>
  <si>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</si>
  <si>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</si>
  <si>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</si>
  <si>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</si>
  <si>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</si>
  <si>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</si>
  <si>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</si>
  <si>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</si>
  <si>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</si>
  <si>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</si>
  <si>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</si>
  <si>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</si>
  <si>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</si>
  <si>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</si>
  <si>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</si>
  <si>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</si>
  <si>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</si>
  <si>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</si>
  <si>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</si>
  <si>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</si>
  <si>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</si>
  <si>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</si>
  <si>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</si>
  <si>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</si>
  <si>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</si>
  <si>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</si>
  <si>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</si>
  <si>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</si>
  <si>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</si>
  <si>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</si>
  <si>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</si>
  <si>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</si>
  <si>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</si>
  <si>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</si>
  <si>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</si>
  <si>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</si>
  <si>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</si>
  <si>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</si>
  <si>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</si>
  <si>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</si>
  <si>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</si>
  <si>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</si>
  <si>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</si>
  <si>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</si>
  <si>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</si>
  <si>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</si>
  <si>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</si>
  <si>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</si>
  <si>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</si>
  <si>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</si>
  <si>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</si>
  <si>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</si>
  <si>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</si>
  <si>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</si>
  <si>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</si>
  <si>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</si>
  <si>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</si>
  <si>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</si>
  <si>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</si>
  <si>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</si>
  <si>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</si>
  <si>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</si>
  <si>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</si>
  <si>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</si>
  <si>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</si>
  <si>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</si>
  <si>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</si>
  <si>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</si>
  <si>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</si>
  <si>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</si>
  <si>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</si>
  <si>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</si>
  <si>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</si>
  <si>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</si>
  <si>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</si>
  <si>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</si>
  <si>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</si>
  <si>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</si>
  <si>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</si>
  <si>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</si>
  <si>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</si>
  <si>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</si>
  <si>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</si>
  <si>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</si>
  <si>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</si>
  <si>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</si>
  <si>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</si>
  <si>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</si>
  <si>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</si>
  <si>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</si>
  <si>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</si>
  <si>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</si>
  <si>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</si>
  <si>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</si>
  <si>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</si>
  <si>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</si>
  <si>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</si>
  <si>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</si>
  <si>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</si>
  <si>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</si>
  <si>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</si>
  <si>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</si>
  <si>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</si>
  <si>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</si>
  <si>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</si>
  <si>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</si>
  <si>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</si>
  <si>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</si>
  <si>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</si>
  <si>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</si>
  <si>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</si>
  <si>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</si>
  <si>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</si>
  <si>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</si>
  <si>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</si>
  <si>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</si>
  <si>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</si>
  <si>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</si>
  <si>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</si>
  <si>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</si>
  <si>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</si>
  <si>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</si>
  <si>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</si>
  <si>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</si>
  <si>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</si>
  <si>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</si>
  <si>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</si>
  <si>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</si>
  <si>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</si>
  <si>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</si>
  <si>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</si>
  <si>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</si>
  <si>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</si>
  <si>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</si>
  <si>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</si>
  <si>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</si>
  <si>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</si>
  <si>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</si>
  <si>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</si>
  <si>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</si>
  <si>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</si>
  <si>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</si>
  <si>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</si>
  <si>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</si>
  <si>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</si>
  <si>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</si>
  <si>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</si>
  <si>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</si>
  <si>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</si>
  <si>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</si>
  <si>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</si>
  <si>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</si>
  <si>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</si>
  <si>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</si>
  <si>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</si>
  <si>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</si>
  <si>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</si>
  <si>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</si>
  <si>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</si>
  <si>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</si>
  <si>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</si>
  <si>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</si>
  <si>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</si>
  <si>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</si>
  <si>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</si>
  <si>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</si>
  <si>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</si>
  <si>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</si>
  <si>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</si>
  <si>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</si>
  <si>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</si>
  <si>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</si>
  <si>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</si>
  <si>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</si>
  <si>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</si>
  <si>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</si>
  <si>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</si>
  <si>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</si>
  <si>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</si>
  <si>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</si>
  <si>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</si>
  <si>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</si>
  <si>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</si>
  <si>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</si>
  <si>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</si>
  <si>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</si>
  <si>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</si>
  <si>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</si>
  <si>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</si>
  <si>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</si>
  <si>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</si>
  <si>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</si>
  <si>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</si>
  <si>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</si>
  <si>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</si>
  <si>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</si>
  <si>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</si>
  <si>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</si>
  <si>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</si>
  <si>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</si>
  <si>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</si>
  <si>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</si>
  <si>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</si>
  <si>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</si>
  <si>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</si>
  <si>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</si>
  <si>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</si>
  <si>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</si>
  <si>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</si>
  <si>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</si>
  <si>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</si>
  <si>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</si>
  <si>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</si>
  <si>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</si>
  <si>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</si>
  <si>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</si>
  <si>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</si>
  <si>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</si>
  <si>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</si>
  <si>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</si>
  <si>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</si>
  <si>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</si>
  <si>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</si>
  <si>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</si>
  <si>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</si>
  <si>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</si>
  <si>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</si>
  <si>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</si>
  <si>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</si>
  <si>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</si>
  <si>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</si>
  <si>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</si>
  <si>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</si>
  <si>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</si>
  <si>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</si>
  <si>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</si>
  <si>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</si>
  <si>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</si>
  <si>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</si>
  <si>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</si>
  <si>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</si>
  <si>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</si>
  <si>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</si>
  <si>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</si>
  <si>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</si>
  <si>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</si>
  <si>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</si>
  <si>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</si>
  <si>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</si>
  <si>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</si>
  <si>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</si>
  <si>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</si>
  <si>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</si>
  <si>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</si>
  <si>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</si>
  <si>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</si>
  <si>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</si>
  <si>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</si>
  <si>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</si>
  <si>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</si>
  <si>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</si>
  <si>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</si>
  <si>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</si>
  <si>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</si>
  <si>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</si>
  <si>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</si>
  <si>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</si>
  <si>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</si>
  <si>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</si>
  <si>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</si>
  <si>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</si>
  <si>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</si>
  <si>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</si>
  <si>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</si>
  <si>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</si>
  <si>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</si>
  <si>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</si>
  <si>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</si>
  <si>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</si>
  <si>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</si>
  <si>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</si>
  <si>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</si>
  <si>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</si>
  <si>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</si>
  <si>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</si>
  <si>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</si>
  <si>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</si>
  <si>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</si>
  <si>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</si>
  <si>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</si>
  <si>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</si>
  <si>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</si>
  <si>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</si>
  <si>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</si>
  <si>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</si>
  <si>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</si>
  <si>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</si>
  <si>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</si>
  <si>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</si>
  <si>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</si>
  <si>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</si>
  <si>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</si>
  <si>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</si>
  <si>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</si>
  <si>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</si>
  <si>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</si>
  <si>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</si>
  <si>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</si>
  <si>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</si>
  <si>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</si>
  <si>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</si>
  <si>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</si>
  <si>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</si>
  <si>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</si>
  <si>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</si>
  <si>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</si>
  <si>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</si>
  <si>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</si>
  <si>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</si>
  <si>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</si>
  <si>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</si>
  <si>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</si>
  <si>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</si>
  <si>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</si>
  <si>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</si>
  <si>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</si>
  <si>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</si>
  <si>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</si>
  <si>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</si>
  <si>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</si>
  <si>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</si>
  <si>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</si>
  <si>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</si>
  <si>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</si>
  <si>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</si>
  <si>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</si>
  <si>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</si>
  <si>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</si>
  <si>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</si>
  <si>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</si>
  <si>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</si>
  <si>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</si>
  <si>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</si>
  <si>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</si>
  <si>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</si>
  <si>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</si>
  <si>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</si>
  <si>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</si>
  <si>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</si>
  <si>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</si>
  <si>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</si>
  <si>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</si>
  <si>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</si>
  <si>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</si>
  <si>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</si>
  <si>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</si>
  <si>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</si>
  <si>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</si>
  <si>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</si>
  <si>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</si>
  <si>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</si>
  <si>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</si>
  <si>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</si>
  <si>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</si>
  <si>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</si>
  <si>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</si>
  <si>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</si>
  <si>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</si>
  <si>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</si>
  <si>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</si>
  <si>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</si>
  <si>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</si>
  <si>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</si>
  <si>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</si>
  <si>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</si>
  <si>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</si>
  <si>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</si>
  <si>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</si>
  <si>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</si>
  <si>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</si>
  <si>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</si>
  <si>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</si>
  <si>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</si>
  <si>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</si>
  <si>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</si>
  <si>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</si>
  <si>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</si>
  <si>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</si>
  <si>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</si>
  <si>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</si>
  <si>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</si>
  <si>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</si>
  <si>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</si>
  <si>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</si>
  <si>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</si>
  <si>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</si>
  <si>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</si>
  <si>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</si>
  <si>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</si>
  <si>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</si>
  <si>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</si>
  <si>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</si>
  <si>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</si>
  <si>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</si>
  <si>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</si>
  <si>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</si>
  <si>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</si>
  <si>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</si>
  <si>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</si>
  <si>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</si>
  <si>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</si>
  <si>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</si>
  <si>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</si>
  <si>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</si>
  <si>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</si>
  <si>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</si>
  <si>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</si>
  <si>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</si>
  <si>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</si>
  <si>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</si>
  <si>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</si>
  <si>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</si>
  <si>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</si>
  <si>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</si>
  <si>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</si>
  <si>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</si>
  <si>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</si>
  <si>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</si>
  <si>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</si>
  <si>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</si>
  <si>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</si>
  <si>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</si>
  <si>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</si>
  <si>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</si>
  <si>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</si>
  <si>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</si>
  <si>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</si>
  <si>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</si>
  <si>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</si>
  <si>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</si>
  <si>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</si>
  <si>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</si>
  <si>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</si>
  <si>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</si>
  <si>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</si>
  <si>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</si>
  <si>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</si>
  <si>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</si>
  <si>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</si>
  <si>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</si>
  <si>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</si>
  <si>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</si>
  <si>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</si>
  <si>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</si>
  <si>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</si>
  <si>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</si>
  <si>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</si>
  <si>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</si>
  <si>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</si>
  <si>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</si>
  <si>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</si>
  <si>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</si>
  <si>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</si>
  <si>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</si>
  <si>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</si>
  <si>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</si>
  <si>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</si>
  <si>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</si>
  <si>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</si>
  <si>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</si>
  <si>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</si>
  <si>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</si>
  <si>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</si>
  <si>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</si>
  <si>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</si>
  <si>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</si>
  <si>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</si>
  <si>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</si>
  <si>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</si>
  <si>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</si>
  <si>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</si>
  <si>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</si>
  <si>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</si>
  <si>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</si>
  <si>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</si>
  <si>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</si>
  <si>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</si>
  <si>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</si>
  <si>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</si>
  <si>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</si>
  <si>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</si>
  <si>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</si>
  <si>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</si>
  <si>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</si>
  <si>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</si>
  <si>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</si>
  <si>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</si>
  <si>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</si>
  <si>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</si>
  <si>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</si>
  <si>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</si>
  <si>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</si>
  <si>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</si>
  <si>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</si>
  <si>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</si>
  <si>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</si>
  <si>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</si>
  <si>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</si>
  <si>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</si>
  <si>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</si>
  <si>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</si>
  <si>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</si>
  <si>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</si>
  <si>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</si>
  <si>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</si>
  <si>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</si>
  <si>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</si>
  <si>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</si>
  <si>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</si>
  <si>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</si>
  <si>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</si>
  <si>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</si>
  <si>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</si>
  <si>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</si>
  <si>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</si>
  <si>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</si>
  <si>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</si>
  <si>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</si>
  <si>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</si>
  <si>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</si>
  <si>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</si>
  <si>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</si>
  <si>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</si>
  <si>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</si>
  <si>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</si>
  <si>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</si>
  <si>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</si>
  <si>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</si>
  <si>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</si>
  <si>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</si>
  <si>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</si>
  <si>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</si>
  <si>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</si>
  <si>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</si>
  <si>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</si>
  <si>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</si>
  <si>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</si>
  <si>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</si>
  <si>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</si>
  <si>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</si>
  <si>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</si>
  <si>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</si>
  <si>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</si>
  <si>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</si>
  <si>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</si>
  <si>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</si>
  <si>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</si>
  <si>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</si>
  <si>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</si>
  <si>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</si>
  <si>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</si>
  <si>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</si>
  <si>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</si>
  <si>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</si>
  <si>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</si>
  <si>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</si>
  <si>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</si>
  <si>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</si>
  <si>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</si>
  <si>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</si>
  <si>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</si>
  <si>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</si>
  <si>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</si>
  <si>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</si>
  <si>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</si>
  <si>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</si>
  <si>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</si>
  <si>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</si>
  <si>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</si>
  <si>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</si>
  <si>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</si>
  <si>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</si>
  <si>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</si>
  <si>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</si>
  <si>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</si>
  <si>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</si>
  <si>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</si>
  <si>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</si>
  <si>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</si>
  <si>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</si>
  <si>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</si>
  <si>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</si>
  <si>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</si>
  <si>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</si>
  <si>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</si>
  <si>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</si>
  <si>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</si>
  <si>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</si>
  <si>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</si>
  <si>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</si>
  <si>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</si>
  <si>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</si>
  <si>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</si>
  <si>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</si>
  <si>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</si>
  <si>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</si>
  <si>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</si>
  <si>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</si>
  <si>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</si>
  <si>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</si>
  <si>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</si>
  <si>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</si>
  <si>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</si>
  <si>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</si>
  <si>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</si>
  <si>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</si>
  <si>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</si>
  <si>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</si>
  <si>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</si>
  <si>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</si>
  <si>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</si>
  <si>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</si>
  <si>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</si>
  <si>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</si>
  <si>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</si>
  <si>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</si>
  <si>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</si>
  <si>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</si>
  <si>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</si>
  <si>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</si>
  <si>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</si>
  <si>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</si>
  <si>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</si>
  <si>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</si>
  <si>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</si>
  <si>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</si>
  <si>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</si>
  <si>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</si>
  <si>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</si>
  <si>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</si>
  <si>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</si>
  <si>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</si>
  <si>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</si>
  <si>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</si>
  <si>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</si>
  <si>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</si>
  <si>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</si>
  <si>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</si>
  <si>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</si>
  <si>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</si>
  <si>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</si>
  <si>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</si>
  <si>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</si>
  <si>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</si>
  <si>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</si>
  <si>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</si>
  <si>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</si>
  <si>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</si>
  <si>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</si>
  <si>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</si>
  <si>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</si>
  <si>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</si>
  <si>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</si>
  <si>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</si>
  <si>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</si>
  <si>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</si>
  <si>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</si>
  <si>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</si>
  <si>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</si>
  <si>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</si>
  <si>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</si>
  <si>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</si>
  <si>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</si>
  <si>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</si>
  <si>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</si>
  <si>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</si>
  <si>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</si>
  <si>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</si>
  <si>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</si>
  <si>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</si>
  <si>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</si>
  <si>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</si>
  <si>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</si>
  <si>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</si>
  <si>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</si>
  <si>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</si>
  <si>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</si>
  <si>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</si>
  <si>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</si>
  <si>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</si>
  <si>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</si>
  <si>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</si>
  <si>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</si>
  <si>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</si>
  <si>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</si>
  <si>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</si>
  <si>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</si>
  <si>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</si>
  <si>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</si>
  <si>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</si>
  <si>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</si>
  <si>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</si>
  <si>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</si>
  <si>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</si>
  <si>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</si>
  <si>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</si>
  <si>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</si>
  <si>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</si>
  <si>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</si>
  <si>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</si>
  <si>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</si>
  <si>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</si>
  <si>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</si>
  <si>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</si>
  <si>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</si>
  <si>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</si>
  <si>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</si>
  <si>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</si>
  <si>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</si>
  <si>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</si>
  <si>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</si>
  <si>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</si>
  <si>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</si>
  <si>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</si>
  <si>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</si>
  <si>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</si>
  <si>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</si>
  <si>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</si>
  <si>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</si>
  <si>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</si>
  <si>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</si>
  <si>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</si>
  <si>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</si>
  <si>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</si>
  <si>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</si>
  <si>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</si>
  <si>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</si>
  <si>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</si>
  <si>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</si>
  <si>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</si>
  <si>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</si>
  <si>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</si>
  <si>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</si>
  <si>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</si>
  <si>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</si>
  <si>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</si>
  <si>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</si>
  <si>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</si>
  <si>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</si>
  <si>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</si>
  <si>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</si>
  <si>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</si>
  <si>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</si>
  <si>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</si>
  <si>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</si>
  <si>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</si>
  <si>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</si>
  <si>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</si>
  <si>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</si>
  <si>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</si>
  <si>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</si>
  <si>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</si>
  <si>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</si>
  <si>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</si>
  <si>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</si>
  <si>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</si>
  <si>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</si>
  <si>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</si>
  <si>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</si>
  <si>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</si>
  <si>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</si>
  <si>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</si>
  <si>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</si>
  <si>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</si>
  <si>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</si>
  <si>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</si>
  <si>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</si>
  <si>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</si>
  <si>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</si>
  <si>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</si>
  <si>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</si>
  <si>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</si>
  <si>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</si>
  <si>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</si>
  <si>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</si>
  <si>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</si>
  <si>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</si>
  <si>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</si>
  <si>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</si>
  <si>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</si>
  <si>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</si>
  <si>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</si>
  <si>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</si>
  <si>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</si>
  <si>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</si>
  <si>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</si>
  <si>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</si>
  <si>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</si>
  <si>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</si>
  <si>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</si>
  <si>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</si>
  <si>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</si>
  <si>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</si>
  <si>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</si>
  <si>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</si>
  <si>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</si>
  <si>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</si>
  <si>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</si>
  <si>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</si>
  <si>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</si>
  <si>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</si>
  <si>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</si>
  <si>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</si>
  <si>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</si>
  <si>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</si>
  <si>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</si>
  <si>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</si>
  <si>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</si>
  <si>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</si>
  <si>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</si>
  <si>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</si>
  <si>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</si>
  <si>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</si>
  <si>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</si>
  <si>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</si>
  <si>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</si>
  <si>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</si>
  <si>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</si>
  <si>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</si>
  <si>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</si>
  <si>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</si>
  <si>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</si>
  <si>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</si>
  <si>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</si>
  <si>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</si>
  <si>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</si>
  <si>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</si>
  <si>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</si>
  <si>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</si>
  <si>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</si>
  <si>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</si>
  <si>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</si>
  <si>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</si>
  <si>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</si>
  <si>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</si>
  <si>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</si>
  <si>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</si>
  <si>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</si>
  <si>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</si>
  <si>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</si>
  <si>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</si>
  <si>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</si>
  <si>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</si>
  <si>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</si>
  <si>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</si>
  <si>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</si>
  <si>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</si>
  <si>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</si>
  <si>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</si>
  <si>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</si>
  <si>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</si>
  <si>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</si>
  <si>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</si>
  <si>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</si>
  <si>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</si>
  <si>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</si>
  <si>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</si>
  <si>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</si>
  <si>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</si>
  <si>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</si>
  <si>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</si>
  <si>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</si>
  <si>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</si>
  <si>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</si>
  <si>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</si>
  <si>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</si>
  <si>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</si>
  <si>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</si>
  <si>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</si>
  <si>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</si>
  <si>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</si>
  <si>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</si>
  <si>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</si>
  <si>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</si>
  <si>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</si>
  <si>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</si>
  <si>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</si>
  <si>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</si>
  <si>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</si>
  <si>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</si>
  <si>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</si>
  <si>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</si>
  <si>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</si>
  <si>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</si>
  <si>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</si>
  <si>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</si>
  <si>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</si>
  <si>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</si>
  <si>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</si>
  <si>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</si>
  <si>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</si>
  <si>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</si>
  <si>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</si>
  <si>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</si>
  <si>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</si>
  <si>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</si>
  <si>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</si>
  <si>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</si>
  <si>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</si>
  <si>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</si>
  <si>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</si>
  <si>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</si>
  <si>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</si>
  <si>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</si>
  <si>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</si>
  <si>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</si>
  <si>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</si>
  <si>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</si>
  <si>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</si>
  <si>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</si>
  <si>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</si>
  <si>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</si>
  <si>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</si>
  <si>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</si>
  <si>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</si>
  <si>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</si>
  <si>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</si>
  <si>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</si>
  <si>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</si>
  <si>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</si>
  <si>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</si>
  <si>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</si>
  <si>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</si>
  <si>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</si>
  <si>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</si>
  <si>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</si>
  <si>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</si>
  <si>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</si>
  <si>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</si>
  <si>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</si>
  <si>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</si>
  <si>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</si>
  <si>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</si>
  <si>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</si>
  <si>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</si>
  <si>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</si>
  <si>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</si>
  <si>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</si>
  <si>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</si>
  <si>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</si>
  <si>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</si>
  <si>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</si>
  <si>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</si>
  <si>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</si>
  <si>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</si>
  <si>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</si>
  <si>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</si>
  <si>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</si>
  <si>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</si>
  <si>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</si>
  <si>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</si>
  <si>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</si>
  <si>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</si>
  <si>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</si>
  <si>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</si>
  <si>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</si>
  <si>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</si>
  <si>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</si>
  <si>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</si>
  <si>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</si>
  <si>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</si>
  <si>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</si>
  <si>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</si>
  <si>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</si>
  <si>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</si>
  <si>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</si>
  <si>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</si>
  <si>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</si>
  <si>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</si>
  <si>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</si>
  <si>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</si>
  <si>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</si>
  <si>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</si>
  <si>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</si>
  <si>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</si>
  <si>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</si>
  <si>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</si>
  <si>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</si>
  <si>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</si>
  <si>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</si>
  <si>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</si>
  <si>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</si>
  <si>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</si>
  <si>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</si>
  <si>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</si>
  <si>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</si>
  <si>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</si>
  <si>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</si>
  <si>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</si>
  <si>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</si>
  <si>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</si>
  <si>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</si>
  <si>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</si>
  <si>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</si>
  <si>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</si>
  <si>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</si>
  <si>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</si>
  <si>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</si>
  <si>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</si>
  <si>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</si>
  <si>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</si>
  <si>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</si>
  <si>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</si>
  <si>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</si>
  <si>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</si>
  <si>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</si>
  <si>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</si>
  <si>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</si>
  <si>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</si>
  <si>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</si>
  <si>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</si>
  <si>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</si>
  <si>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</si>
  <si>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</si>
  <si>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</si>
  <si>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</si>
  <si>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</si>
  <si>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</si>
  <si>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</si>
  <si>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</si>
  <si>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</si>
  <si>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</si>
  <si>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</si>
  <si>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</si>
  <si>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</si>
  <si>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</si>
  <si>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</si>
  <si>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</si>
  <si>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</si>
  <si>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</si>
  <si>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</si>
  <si>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</si>
  <si>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</si>
  <si>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</si>
  <si>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</si>
  <si>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</si>
  <si>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</si>
  <si>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</si>
  <si>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</si>
  <si>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</si>
  <si>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</si>
  <si>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</si>
  <si>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</si>
  <si>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</si>
  <si>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</si>
  <si>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</si>
  <si>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</si>
  <si>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</si>
  <si>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</si>
  <si>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</si>
  <si>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</si>
  <si>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</si>
  <si>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</si>
  <si>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</si>
  <si>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</si>
  <si>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</si>
  <si>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</si>
  <si>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</si>
  <si>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</si>
  <si>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</si>
  <si>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</si>
  <si>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</si>
  <si>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</si>
  <si>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</si>
  <si>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</si>
  <si>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</si>
  <si>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</si>
  <si>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</si>
  <si>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</si>
  <si>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</si>
  <si>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</si>
  <si>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</si>
  <si>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</si>
  <si>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</si>
  <si>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</si>
  <si>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</si>
  <si>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</si>
  <si>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</si>
  <si>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</si>
  <si>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</si>
  <si>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</si>
  <si>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</si>
  <si>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</si>
  <si>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</si>
  <si>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</si>
  <si>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</si>
  <si>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</si>
  <si>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</si>
  <si>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</si>
  <si>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</si>
  <si>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</si>
  <si>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</si>
  <si>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</si>
  <si>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</si>
  <si>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</si>
  <si>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</si>
  <si>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</si>
  <si>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</si>
  <si>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</si>
  <si>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</si>
  <si>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</si>
  <si>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</si>
  <si>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</si>
  <si>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</si>
  <si>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</si>
  <si>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</si>
  <si>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</si>
  <si>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</si>
  <si>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</si>
  <si>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</si>
  <si>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</si>
  <si>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</si>
  <si>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</si>
  <si>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</si>
  <si>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</si>
  <si>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</si>
  <si>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</si>
  <si>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</si>
  <si>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</si>
  <si>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</si>
  <si>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</si>
  <si>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</si>
  <si>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</si>
  <si>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</si>
  <si>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</si>
  <si>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</si>
  <si>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</si>
  <si>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</si>
  <si>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</si>
  <si>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</si>
  <si>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</si>
  <si>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</si>
  <si>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</si>
  <si>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</si>
  <si>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</si>
  <si>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</si>
  <si>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</si>
  <si>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</si>
  <si>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</si>
  <si>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</si>
  <si>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</si>
  <si>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</si>
  <si>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</si>
  <si>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</si>
  <si>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</si>
  <si>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</si>
  <si>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</si>
  <si>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</si>
  <si>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</si>
  <si>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</si>
  <si>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</si>
  <si>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</si>
  <si>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</si>
  <si>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</si>
  <si>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</si>
  <si>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</si>
  <si>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</si>
  <si>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</si>
  <si>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</si>
  <si>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</si>
  <si>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</si>
  <si>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</si>
  <si>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</si>
  <si>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</si>
  <si>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</si>
  <si>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</si>
  <si>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</si>
  <si>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</si>
  <si>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</si>
  <si>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</si>
  <si>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</si>
  <si>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</si>
  <si>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</si>
  <si>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</si>
  <si>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</si>
  <si>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</si>
  <si>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</si>
  <si>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</si>
  <si>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</si>
  <si>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</si>
  <si>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</si>
  <si>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</si>
  <si>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</si>
  <si>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</si>
  <si>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</si>
  <si>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</si>
  <si>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</si>
  <si>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</si>
  <si>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</si>
  <si>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</si>
  <si>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</si>
  <si>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</si>
  <si>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</si>
  <si>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</si>
  <si>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</si>
  <si>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</si>
  <si>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</si>
  <si>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</si>
  <si>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</si>
  <si>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</si>
  <si>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</si>
  <si>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</si>
  <si>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</si>
  <si>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</si>
  <si>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</si>
  <si>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</si>
  <si>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</si>
  <si>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</si>
  <si>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</si>
  <si>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</si>
  <si>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</si>
  <si>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</si>
  <si>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</si>
  <si>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</si>
  <si>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</si>
  <si>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</si>
  <si>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</si>
  <si>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</si>
  <si>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</si>
  <si>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</si>
  <si>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</si>
  <si>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</si>
  <si>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</si>
  <si>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</si>
  <si>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</si>
  <si>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</si>
  <si>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</si>
  <si>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</si>
  <si>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</si>
  <si>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</si>
  <si>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</si>
  <si>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</si>
  <si>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</si>
  <si>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</si>
  <si>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</si>
  <si>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</si>
  <si>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</si>
  <si>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</si>
  <si>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</si>
  <si>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</si>
  <si>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</si>
  <si>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</si>
  <si>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</si>
  <si>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</si>
  <si>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</si>
  <si>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</si>
  <si>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</si>
  <si>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</si>
  <si>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</si>
  <si>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</si>
  <si>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</si>
  <si>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</si>
  <si>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</si>
  <si>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</si>
  <si>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</si>
  <si>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</si>
  <si>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</si>
  <si>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</si>
  <si>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</si>
  <si>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</si>
  <si>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</si>
  <si>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</si>
  <si>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</si>
  <si>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</si>
  <si>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</si>
  <si>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</si>
  <si>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</si>
  <si>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</si>
  <si>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</si>
  <si>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</si>
  <si>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</si>
  <si>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</si>
  <si>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</si>
  <si>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</si>
  <si>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</si>
  <si>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</si>
  <si>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</si>
  <si>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</si>
  <si>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</si>
  <si>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</si>
  <si>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</si>
  <si>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</si>
  <si>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</si>
  <si>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</si>
  <si>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</si>
  <si>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</si>
  <si>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</si>
  <si>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</si>
  <si>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</si>
  <si>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</si>
  <si>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</si>
  <si>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</si>
  <si>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</si>
  <si>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</si>
  <si>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</si>
  <si>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</si>
  <si>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</si>
  <si>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</si>
  <si>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</si>
  <si>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</si>
  <si>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</si>
  <si>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</si>
  <si>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</si>
  <si>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</si>
  <si>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</si>
  <si>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</si>
  <si>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</si>
  <si>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</si>
  <si>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</si>
  <si>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</si>
  <si>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</si>
  <si>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</si>
  <si>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</si>
  <si>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</si>
  <si>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</si>
  <si>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</si>
  <si>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</si>
  <si>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</si>
  <si>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</si>
  <si>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</si>
  <si>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</si>
  <si>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</si>
  <si>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</si>
  <si>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</si>
  <si>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</si>
  <si>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</si>
  <si>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</si>
  <si>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</si>
  <si>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</si>
  <si>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</si>
  <si>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</si>
  <si>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</si>
  <si>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</si>
  <si>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</si>
  <si>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</si>
  <si>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</si>
  <si>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</si>
  <si>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</si>
  <si>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</si>
  <si>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</si>
  <si>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</si>
  <si>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</si>
  <si>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</si>
  <si>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</si>
  <si>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</si>
  <si>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</si>
  <si>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</si>
  <si>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</si>
  <si>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</si>
  <si>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</si>
  <si>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</si>
  <si>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</si>
  <si>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</si>
  <si>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</si>
  <si>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</si>
  <si>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</si>
  <si>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</si>
  <si>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</si>
  <si>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</si>
  <si>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</si>
  <si>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</si>
  <si>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</si>
  <si>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</si>
  <si>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</si>
  <si>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</si>
  <si>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</si>
  <si>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</si>
  <si>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</si>
  <si>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</si>
  <si>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</si>
  <si>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</si>
  <si>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</si>
  <si>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</si>
  <si>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</si>
  <si>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</si>
  <si>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</si>
  <si>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</si>
  <si>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</si>
  <si>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</si>
  <si>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</si>
  <si>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</si>
  <si>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</si>
  <si>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</si>
  <si>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</si>
  <si>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</si>
  <si>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</si>
  <si>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</si>
  <si>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</si>
  <si>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</si>
  <si>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</si>
  <si>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</si>
  <si>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</si>
  <si>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</si>
  <si>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</si>
  <si>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</si>
  <si>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</si>
  <si>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</si>
  <si>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</si>
  <si>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</si>
  <si>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</si>
  <si>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</si>
  <si>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</si>
  <si>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</si>
  <si>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</si>
  <si>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</si>
  <si>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</si>
  <si>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</si>
  <si>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</si>
  <si>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</si>
  <si>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</si>
  <si>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</si>
  <si>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</si>
  <si>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</si>
  <si>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</si>
  <si>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</si>
  <si>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</si>
  <si>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</si>
  <si>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</si>
  <si>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</si>
  <si>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</si>
  <si>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</si>
  <si>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</si>
  <si>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</si>
  <si>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</si>
  <si>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</si>
  <si>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</si>
  <si>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</si>
  <si>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</si>
  <si>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</si>
  <si>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</si>
  <si>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</si>
  <si>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</si>
  <si>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</si>
  <si>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</si>
  <si>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</si>
  <si>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</si>
  <si>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</si>
  <si>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</si>
  <si>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</si>
  <si>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</si>
  <si>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</si>
  <si>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</si>
  <si>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</si>
  <si>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</si>
  <si>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</si>
  <si>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</si>
  <si>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</si>
  <si>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</si>
  <si>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</si>
  <si>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</si>
  <si>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</si>
  <si>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</si>
  <si>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</si>
  <si>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</si>
  <si>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</si>
  <si>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</si>
  <si>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</si>
  <si>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</si>
  <si>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</si>
  <si>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</si>
  <si>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</si>
  <si>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</si>
  <si>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</si>
  <si>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</si>
  <si>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</si>
  <si>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</si>
  <si>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</si>
  <si>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</si>
  <si>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</si>
  <si>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</si>
  <si>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</si>
  <si>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</si>
  <si>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</si>
  <si>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</si>
  <si>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</si>
  <si>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</si>
  <si>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</si>
  <si>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</si>
  <si>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</si>
  <si>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</si>
  <si>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</si>
  <si>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</si>
  <si>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</si>
  <si>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</si>
  <si>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</si>
  <si>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</si>
  <si>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</si>
  <si>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</si>
  <si>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</si>
  <si>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</si>
  <si>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</si>
  <si>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</si>
  <si>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</si>
  <si>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</si>
  <si>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</si>
  <si>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</si>
  <si>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</si>
  <si>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</si>
  <si>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</si>
  <si>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</si>
  <si>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</si>
  <si>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</si>
  <si>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</si>
  <si>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</si>
  <si>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</si>
  <si>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</si>
  <si>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</si>
  <si>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</si>
  <si>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</si>
  <si>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</si>
  <si>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</si>
  <si>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</si>
  <si>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</si>
  <si>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</si>
  <si>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</si>
  <si>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</si>
  <si>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</si>
  <si>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</si>
  <si>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</si>
  <si>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</si>
  <si>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</si>
  <si>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</si>
  <si>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</si>
  <si>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</si>
  <si>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</si>
  <si>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</si>
  <si>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</si>
  <si>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</si>
  <si>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</si>
  <si>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</si>
  <si>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</si>
  <si>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</si>
  <si>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</si>
  <si>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</si>
  <si>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</si>
  <si>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</si>
  <si>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</si>
  <si>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</si>
  <si>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</si>
  <si>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</si>
  <si>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</si>
  <si>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</si>
  <si>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</si>
  <si>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</si>
  <si>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</si>
  <si>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</si>
  <si>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</si>
  <si>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</si>
  <si>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</si>
  <si>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</si>
  <si>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</si>
  <si>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</si>
  <si>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</si>
  <si>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</si>
  <si>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</si>
  <si>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</si>
  <si>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</si>
  <si>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</si>
  <si>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</si>
  <si>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</si>
  <si>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</si>
  <si>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</si>
  <si>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</si>
  <si>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</si>
  <si>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</si>
  <si>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</si>
  <si>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</si>
  <si>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</si>
  <si>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</si>
  <si>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</si>
  <si>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</si>
  <si>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</si>
  <si>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</si>
  <si>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</si>
  <si>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</si>
  <si>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</si>
  <si>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</si>
  <si>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</si>
  <si>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</si>
  <si>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</si>
  <si>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</si>
  <si>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</si>
  <si>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</si>
  <si>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</si>
  <si>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</si>
  <si>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</si>
  <si>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</si>
  <si>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</si>
  <si>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</si>
  <si>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</si>
  <si>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</si>
  <si>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</si>
  <si>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</si>
  <si>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</si>
  <si>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</si>
  <si>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</si>
  <si>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</si>
  <si>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</si>
  <si>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</si>
  <si>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</si>
  <si>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</si>
  <si>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</si>
  <si>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</si>
  <si>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</si>
  <si>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</si>
  <si>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</si>
  <si>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</si>
  <si>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</si>
  <si>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</si>
  <si>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</si>
  <si>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</si>
  <si>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</si>
  <si>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</si>
  <si>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</si>
  <si>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</si>
  <si>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</si>
  <si>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</si>
  <si>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</si>
  <si>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</si>
  <si>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</si>
  <si>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</si>
  <si>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</si>
  <si>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</si>
  <si>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</si>
  <si>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</si>
  <si>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</si>
  <si>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</si>
  <si>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</si>
  <si>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</si>
  <si>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</si>
  <si>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</si>
  <si>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</si>
  <si>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</si>
  <si>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</si>
  <si>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</si>
  <si>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</si>
  <si>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</si>
  <si>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</si>
  <si>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</si>
  <si>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</si>
  <si>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</si>
  <si>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</si>
  <si>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</si>
  <si>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</si>
  <si>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</si>
  <si>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</si>
  <si>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</si>
  <si>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</si>
  <si>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</si>
  <si>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</si>
  <si>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</si>
  <si>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</si>
  <si>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</si>
  <si>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</si>
  <si>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</si>
  <si>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</si>
  <si>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</si>
  <si>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</si>
  <si>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</si>
  <si>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</si>
  <si>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</si>
  <si>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</si>
  <si>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</si>
  <si>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</si>
  <si>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</si>
  <si>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</si>
  <si>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</si>
  <si>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</si>
  <si>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</si>
  <si>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</si>
  <si>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</si>
  <si>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</si>
  <si>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</si>
  <si>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</si>
  <si>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</si>
  <si>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</si>
  <si>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</si>
  <si>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</si>
  <si>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</si>
  <si>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</si>
  <si>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</si>
  <si>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</si>
  <si>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</si>
  <si>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</si>
  <si>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</si>
  <si>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</si>
  <si>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</si>
  <si>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</si>
  <si>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</si>
  <si>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</si>
  <si>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</si>
  <si>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</si>
  <si>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</si>
  <si>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</si>
  <si>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</si>
  <si>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</si>
  <si>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</si>
  <si>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</si>
  <si>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</si>
  <si>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</si>
  <si>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</si>
  <si>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</si>
  <si>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</si>
  <si>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</si>
  <si>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</si>
  <si>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</si>
  <si>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</si>
  <si>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</si>
  <si>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</si>
  <si>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</si>
  <si>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</si>
  <si>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</si>
  <si>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</si>
  <si>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</si>
  <si>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</si>
  <si>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</si>
  <si>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</si>
  <si>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</si>
  <si>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</si>
  <si>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</si>
  <si>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</si>
  <si>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</si>
  <si>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</si>
  <si>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</si>
  <si>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</si>
  <si>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</si>
  <si>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</si>
  <si>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</si>
  <si>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</si>
  <si>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</si>
  <si>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</si>
  <si>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</si>
  <si>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</si>
  <si>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</si>
  <si>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</si>
  <si>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</si>
  <si>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</si>
  <si>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</si>
  <si>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</si>
  <si>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</si>
  <si>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</si>
  <si>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</si>
  <si>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</si>
  <si>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</si>
  <si>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</si>
  <si>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</si>
  <si>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</si>
  <si>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</si>
  <si>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</si>
  <si>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</si>
  <si>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</si>
  <si>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</si>
  <si>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</si>
  <si>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</si>
  <si>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</si>
  <si>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</si>
  <si>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</si>
  <si>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</si>
  <si>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</si>
  <si>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</si>
  <si>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</si>
  <si>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</si>
  <si>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</si>
  <si>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</si>
  <si>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</si>
  <si>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</si>
  <si>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</si>
  <si>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</si>
  <si>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</si>
  <si>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</si>
  <si>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</si>
  <si>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</si>
  <si>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</si>
  <si>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</si>
  <si>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</si>
  <si>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</si>
  <si>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</si>
  <si>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</si>
  <si>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</si>
  <si>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</si>
  <si>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</si>
  <si>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</si>
  <si>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</si>
  <si>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</si>
  <si>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</si>
  <si>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</si>
  <si>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</si>
  <si>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</si>
  <si>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</si>
  <si>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</si>
  <si>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</si>
  <si>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</si>
  <si>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</si>
  <si>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</si>
  <si>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</si>
  <si>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</si>
  <si>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</si>
  <si>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</si>
  <si>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</si>
  <si>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</si>
  <si>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</si>
  <si>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</si>
  <si>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</si>
  <si>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</si>
  <si>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</si>
  <si>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</si>
  <si>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</si>
  <si>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</si>
  <si>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</si>
  <si>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</si>
  <si>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</si>
  <si>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</si>
  <si>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</si>
  <si>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</si>
  <si>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</si>
  <si>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</si>
  <si>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</si>
  <si>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</si>
  <si>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</si>
  <si>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</si>
  <si>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</si>
  <si>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</si>
  <si>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</si>
  <si>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</si>
  <si>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</si>
  <si>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</si>
  <si>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</si>
  <si>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</si>
  <si>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</si>
  <si>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</si>
  <si>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</si>
  <si>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</si>
  <si>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</si>
  <si>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</si>
  <si>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</si>
  <si>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</si>
  <si>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</si>
  <si>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</si>
  <si>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</si>
  <si>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</si>
  <si>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</si>
  <si>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</si>
  <si>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</si>
  <si>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</si>
  <si>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</si>
  <si>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</si>
  <si>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</si>
  <si>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</si>
  <si>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</si>
  <si>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</si>
  <si>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</si>
  <si>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</si>
  <si>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</si>
  <si>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</si>
  <si>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</si>
  <si>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</si>
  <si>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</si>
  <si>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</si>
  <si>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</si>
  <si>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</si>
  <si>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</si>
  <si>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</si>
  <si>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</si>
  <si>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</si>
  <si>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</si>
  <si>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</si>
  <si>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</si>
  <si>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</si>
  <si>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</si>
  <si>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</si>
  <si>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</si>
  <si>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</si>
  <si>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</si>
  <si>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</si>
  <si>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</si>
  <si>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</si>
  <si>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</si>
  <si>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</si>
  <si>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</si>
  <si>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</si>
  <si>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</si>
  <si>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</si>
  <si>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</si>
  <si>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</si>
  <si>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</si>
  <si>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</si>
  <si>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</si>
  <si>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</si>
  <si>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</si>
  <si>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</si>
  <si>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</si>
  <si>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</si>
  <si>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</si>
  <si>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</si>
  <si>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</si>
  <si>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</si>
  <si>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</si>
  <si>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</si>
  <si>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</si>
  <si>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</si>
  <si>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</si>
  <si>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</si>
  <si>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</si>
  <si>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</si>
  <si>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</si>
  <si>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</si>
  <si>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</si>
  <si>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</si>
  <si>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</si>
  <si>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</si>
  <si>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</si>
  <si>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</si>
  <si>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</si>
  <si>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</si>
  <si>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</si>
  <si>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</si>
  <si>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</si>
  <si>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</si>
  <si>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</si>
  <si>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</si>
  <si>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</si>
  <si>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</si>
  <si>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</si>
  <si>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</si>
  <si>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</si>
  <si>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</si>
  <si>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</si>
  <si>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</si>
  <si>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</si>
  <si>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</si>
  <si>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</si>
  <si>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</si>
  <si>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</si>
  <si>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</si>
  <si>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</si>
  <si>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</si>
  <si>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</si>
  <si>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</si>
  <si>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</si>
  <si>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</si>
  <si>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</si>
  <si>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</si>
  <si>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</si>
  <si>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</si>
  <si>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</si>
  <si>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</si>
  <si>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</si>
  <si>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</si>
  <si>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</si>
  <si>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</si>
  <si>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</si>
  <si>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</si>
  <si>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</si>
  <si>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</si>
  <si>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</si>
  <si>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</si>
  <si>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</si>
  <si>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</si>
  <si>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</si>
  <si>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</si>
  <si>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</si>
  <si>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</si>
  <si>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</si>
  <si>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</si>
  <si>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</si>
  <si>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</si>
  <si>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</si>
  <si>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</si>
  <si>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</si>
  <si>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</si>
  <si>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</si>
  <si>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</si>
  <si>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</si>
  <si>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</si>
  <si>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</si>
  <si>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</si>
  <si>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</si>
  <si>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</si>
  <si>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</si>
  <si>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</si>
  <si>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</si>
  <si>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</si>
  <si>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</si>
  <si>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</si>
  <si>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</si>
  <si>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</si>
  <si>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</si>
  <si>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</si>
  <si>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</si>
  <si>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</si>
  <si>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</si>
  <si>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</si>
  <si>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</si>
  <si>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</si>
  <si>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</si>
  <si>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</si>
  <si>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</si>
  <si>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</si>
  <si>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</si>
  <si>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</si>
  <si>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</si>
  <si>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</si>
  <si>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</si>
  <si>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</si>
  <si>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</si>
  <si>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</si>
  <si>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</si>
  <si>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</si>
  <si>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</si>
  <si>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</si>
  <si>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</si>
  <si>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</si>
  <si>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</si>
  <si>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</si>
  <si>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</si>
  <si>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</si>
  <si>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</si>
  <si>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</si>
  <si>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</si>
  <si>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</si>
  <si>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</si>
  <si>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</si>
  <si>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</si>
  <si>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</si>
  <si>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</si>
  <si>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</si>
  <si>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</si>
  <si>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</si>
  <si>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</si>
  <si>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</si>
  <si>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</si>
  <si>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</si>
  <si>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</si>
  <si>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</si>
  <si>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</si>
  <si>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</si>
  <si>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</si>
  <si>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</si>
  <si>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</si>
  <si>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</si>
  <si>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</si>
  <si>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</si>
  <si>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</si>
  <si>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</si>
  <si>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</si>
  <si>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</si>
  <si>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</si>
  <si>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</si>
  <si>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</si>
  <si>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</si>
  <si>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</si>
  <si>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</si>
  <si>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</si>
  <si>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</si>
  <si>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</si>
  <si>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</si>
  <si>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</si>
  <si>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</si>
  <si>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</si>
  <si>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</si>
  <si>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</si>
  <si>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</si>
  <si>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</si>
  <si>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</si>
  <si>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</si>
  <si>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</si>
  <si>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</si>
  <si>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</si>
  <si>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</si>
  <si>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</si>
  <si>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</si>
  <si>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</si>
  <si>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</si>
  <si>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</si>
  <si>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</si>
  <si>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</si>
  <si>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</si>
  <si>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</si>
  <si>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</si>
  <si>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</si>
  <si>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</si>
  <si>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</si>
  <si>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</si>
  <si>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</si>
  <si>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</si>
  <si>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</si>
  <si>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</si>
  <si>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</si>
  <si>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</si>
  <si>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</si>
  <si>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</si>
  <si>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</si>
  <si>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</si>
  <si>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</si>
  <si>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</si>
  <si>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</si>
  <si>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</si>
  <si>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</si>
  <si>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</si>
  <si>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</si>
  <si>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</si>
  <si>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</si>
  <si>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</si>
  <si>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</si>
  <si>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</si>
  <si>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</si>
  <si>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</si>
  <si>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</si>
  <si>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</si>
  <si>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</si>
  <si>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</si>
  <si>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</si>
  <si>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</si>
  <si>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</si>
  <si>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</si>
  <si>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</si>
  <si>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</si>
  <si>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</si>
  <si>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</si>
  <si>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</si>
  <si>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</si>
  <si>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</si>
  <si>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</si>
  <si>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</si>
  <si>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</si>
  <si>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</si>
  <si>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</si>
  <si>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</si>
  <si>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</si>
  <si>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</si>
  <si>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</si>
  <si>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</si>
  <si>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</si>
  <si>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</si>
  <si>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</si>
  <si>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</si>
  <si>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</si>
  <si>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</si>
  <si>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</si>
  <si>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</si>
  <si>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</si>
  <si>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</si>
  <si>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</si>
  <si>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</si>
  <si>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</si>
  <si>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</si>
  <si>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</si>
  <si>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</si>
  <si>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</si>
  <si>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</si>
  <si>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</si>
  <si>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</si>
  <si>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</si>
  <si>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</si>
  <si>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</si>
  <si>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</si>
  <si>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</si>
  <si>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</si>
  <si>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</si>
  <si>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</si>
  <si>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</si>
  <si>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</si>
  <si>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</si>
  <si>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</si>
  <si>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</si>
  <si>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</si>
  <si>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</si>
  <si>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</si>
  <si>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</si>
  <si>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</si>
  <si>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</si>
  <si>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</si>
  <si>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</si>
  <si>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</si>
  <si>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</si>
  <si>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</si>
  <si>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</si>
  <si>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</si>
  <si>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</si>
  <si>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</si>
  <si>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</si>
  <si>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</si>
  <si>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</si>
  <si>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</si>
  <si>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</si>
  <si>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</si>
  <si>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</si>
  <si>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</si>
  <si>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</si>
  <si>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</si>
  <si>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</si>
  <si>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</si>
  <si>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</si>
  <si>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</si>
  <si>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</si>
  <si>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</si>
  <si>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</si>
  <si>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</si>
  <si>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</si>
  <si>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</si>
  <si>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</si>
  <si>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</si>
  <si>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</si>
  <si>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</si>
  <si>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</si>
  <si>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</si>
  <si>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</si>
  <si>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</si>
  <si>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</si>
  <si>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</si>
  <si>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</si>
  <si>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</si>
  <si>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</si>
  <si>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</si>
  <si>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</si>
  <si>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</si>
  <si>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</si>
  <si>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</si>
  <si>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</si>
  <si>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</si>
  <si>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</si>
  <si>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</si>
  <si>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</si>
  <si>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</si>
  <si>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</si>
  <si>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</si>
  <si>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</si>
  <si>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</si>
  <si>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</si>
  <si>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</si>
  <si>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</si>
  <si>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</si>
  <si>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</si>
  <si>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</si>
  <si>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</si>
  <si>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</si>
  <si>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</si>
  <si>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</si>
  <si>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</si>
  <si>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</si>
  <si>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</si>
  <si>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</si>
  <si>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</si>
  <si>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</si>
  <si>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</si>
  <si>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</si>
  <si>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</si>
  <si>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</si>
  <si>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</si>
  <si>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</si>
  <si>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</si>
  <si>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</si>
  <si>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</si>
  <si>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</si>
  <si>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</si>
  <si>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</si>
  <si>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</si>
  <si>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</si>
  <si>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</si>
  <si>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</si>
  <si>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</si>
  <si>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</si>
  <si>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</si>
  <si>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</si>
  <si>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</si>
  <si>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</si>
  <si>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</si>
  <si>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</si>
  <si>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</si>
  <si>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</si>
  <si>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</si>
  <si>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</si>
  <si>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</si>
  <si>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</si>
  <si>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</si>
  <si>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</si>
  <si>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</si>
  <si>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</si>
  <si>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</si>
  <si>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</si>
  <si>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</si>
  <si>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</si>
  <si>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</si>
  <si>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</si>
  <si>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</si>
  <si>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</si>
  <si>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</si>
  <si>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</si>
  <si>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</si>
  <si>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</si>
  <si>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</si>
  <si>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</si>
  <si>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</si>
  <si>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</si>
  <si>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</si>
  <si>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</si>
  <si>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</si>
  <si>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</si>
  <si>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</si>
  <si>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</si>
  <si>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</si>
  <si>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</si>
  <si>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</si>
  <si>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</si>
  <si>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</si>
  <si>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</si>
  <si>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</si>
  <si>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</si>
  <si>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</si>
  <si>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</si>
  <si>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</si>
  <si>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</si>
  <si>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</si>
  <si>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</si>
  <si>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</si>
  <si>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</si>
  <si>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</si>
  <si>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</si>
  <si>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</si>
  <si>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</si>
  <si>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</si>
  <si>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</si>
  <si>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</si>
  <si>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</si>
  <si>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</si>
  <si>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</si>
  <si>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</si>
  <si>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</si>
  <si>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</si>
  <si>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</si>
  <si>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</si>
  <si>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</si>
  <si>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</si>
  <si>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</si>
  <si>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</si>
  <si>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</si>
  <si>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</si>
  <si>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</si>
  <si>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</si>
  <si>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</si>
  <si>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</si>
  <si>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</si>
  <si>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</si>
  <si>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</si>
  <si>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</si>
  <si>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</si>
  <si>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</si>
  <si>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</si>
  <si>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</si>
  <si>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</si>
  <si>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</si>
  <si>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</si>
  <si>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</si>
  <si>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</si>
  <si>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</si>
  <si>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</si>
  <si>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</si>
  <si>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</si>
  <si>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</si>
  <si>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</si>
  <si>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</si>
  <si>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</si>
  <si>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</si>
  <si>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</si>
  <si>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</si>
  <si>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</si>
  <si>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</si>
  <si>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</si>
  <si>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</si>
  <si>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</si>
  <si>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</si>
  <si>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</si>
  <si>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</si>
  <si>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</si>
  <si>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</si>
  <si>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</si>
  <si>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</si>
  <si>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</si>
  <si>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</si>
  <si>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</si>
  <si>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</si>
  <si>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</si>
  <si>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</si>
  <si>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</si>
  <si>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</si>
  <si>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</si>
  <si>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</si>
  <si>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</si>
  <si>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</si>
  <si>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</si>
  <si>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</si>
  <si>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</si>
  <si>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</si>
  <si>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</si>
  <si>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</si>
  <si>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</si>
  <si>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</si>
  <si>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</si>
  <si>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</si>
  <si>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</si>
  <si>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</si>
  <si>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</si>
  <si>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</si>
  <si>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</si>
  <si>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</si>
  <si>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</si>
  <si>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</si>
  <si>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</si>
  <si>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</si>
  <si>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</si>
  <si>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</si>
  <si>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</si>
  <si>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</si>
  <si>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</si>
  <si>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</si>
  <si>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</si>
  <si>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</si>
  <si>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</si>
  <si>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</si>
  <si>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</si>
  <si>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</si>
  <si>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</si>
  <si>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</si>
  <si>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</si>
  <si>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</si>
  <si>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</si>
  <si>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</si>
  <si>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</si>
  <si>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</si>
  <si>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</si>
  <si>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</si>
  <si>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</si>
  <si>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</si>
  <si>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</si>
  <si>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</si>
  <si>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</si>
  <si>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</si>
  <si>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</si>
  <si>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</si>
  <si>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</si>
  <si>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</si>
  <si>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</si>
  <si>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</si>
  <si>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</si>
  <si>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</si>
  <si>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</si>
  <si>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</si>
  <si>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</si>
  <si>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</si>
  <si>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</si>
  <si>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</si>
  <si>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</si>
  <si>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</si>
  <si>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</si>
  <si>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</si>
  <si>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</si>
  <si>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</si>
  <si>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</si>
  <si>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</si>
  <si>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</si>
  <si>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</si>
  <si>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</si>
  <si>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</si>
  <si>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</si>
  <si>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</si>
  <si>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</si>
  <si>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</si>
  <si>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</si>
  <si>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</si>
  <si>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</si>
  <si>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</si>
  <si>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</si>
  <si>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</si>
  <si>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</si>
  <si>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</si>
  <si>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</si>
  <si>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</si>
  <si>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</si>
  <si>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</si>
  <si>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</si>
  <si>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</si>
  <si>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</si>
  <si>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</si>
  <si>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</si>
  <si>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</si>
  <si>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</si>
  <si>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</si>
  <si>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</si>
  <si>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</si>
  <si>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</si>
  <si>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</si>
  <si>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</si>
  <si>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</si>
  <si>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</si>
  <si>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</si>
  <si>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</si>
  <si>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</si>
  <si>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</si>
  <si>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</si>
  <si>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</si>
  <si>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</si>
  <si>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</si>
  <si>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</si>
  <si>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</si>
  <si>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</si>
  <si>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</si>
  <si>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</si>
  <si>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</si>
  <si>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</si>
  <si>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</si>
  <si>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</si>
  <si>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</si>
  <si>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</si>
  <si>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</si>
  <si>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</si>
  <si>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</si>
  <si>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</si>
  <si>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</si>
  <si>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</si>
  <si>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</si>
  <si>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</si>
  <si>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</si>
  <si>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</si>
  <si>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</si>
  <si>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</si>
  <si>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</si>
  <si>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</si>
  <si>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</si>
  <si>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</si>
  <si>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</si>
  <si>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</si>
  <si>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</si>
  <si>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</si>
  <si>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</si>
  <si>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</si>
  <si>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</si>
  <si>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</si>
  <si>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</si>
  <si>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</si>
  <si>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</si>
  <si>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</si>
  <si>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</si>
  <si>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</si>
  <si>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</si>
  <si>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</si>
  <si>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</si>
  <si>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</si>
  <si>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</si>
  <si>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</si>
  <si>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</si>
  <si>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</si>
  <si>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</si>
  <si>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</si>
  <si>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</si>
  <si>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</si>
  <si>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</si>
  <si>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</si>
  <si>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</si>
  <si>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</si>
  <si>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</si>
  <si>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</si>
  <si>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</si>
  <si>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</si>
  <si>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</si>
  <si>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</si>
  <si>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</si>
  <si>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</si>
  <si>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</si>
  <si>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</si>
  <si>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</si>
  <si>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</si>
  <si>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</si>
  <si>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</si>
  <si>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</si>
  <si>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</si>
  <si>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</si>
  <si>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</si>
  <si>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</si>
  <si>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</si>
  <si>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</si>
  <si>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</si>
  <si>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</si>
  <si>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</si>
  <si>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</si>
  <si>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</si>
  <si>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</si>
  <si>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</si>
  <si>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</si>
  <si>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</si>
  <si>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</si>
  <si>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</si>
  <si>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</si>
  <si>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</si>
  <si>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</si>
  <si>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</si>
  <si>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</si>
  <si>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</si>
  <si>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</si>
  <si>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</si>
  <si>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</si>
  <si>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</si>
  <si>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</si>
  <si>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</si>
  <si>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</si>
  <si>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</si>
  <si>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</si>
  <si>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</si>
  <si>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</si>
  <si>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</si>
  <si>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</si>
  <si>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</si>
  <si>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</si>
  <si>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</si>
  <si>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</si>
  <si>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</si>
  <si>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</si>
  <si>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</si>
  <si>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</si>
  <si>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</si>
  <si>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</si>
  <si>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</si>
  <si>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</si>
  <si>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</si>
  <si>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</si>
  <si>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</si>
  <si>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</si>
  <si>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</si>
  <si>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</si>
  <si>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</si>
  <si>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</si>
  <si>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</si>
  <si>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</si>
  <si>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</si>
  <si>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</si>
  <si>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</si>
  <si>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</si>
  <si>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</si>
  <si>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</si>
  <si>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</si>
  <si>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</si>
  <si>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</si>
  <si>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</si>
  <si>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</si>
  <si>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</si>
  <si>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</si>
  <si>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</si>
  <si>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</si>
  <si>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</si>
  <si>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</si>
  <si>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</si>
  <si>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</si>
  <si>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</si>
  <si>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</si>
  <si>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</si>
  <si>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</si>
  <si>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</si>
  <si>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</si>
  <si>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</si>
  <si>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</si>
  <si>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</si>
  <si>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</si>
  <si>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</si>
  <si>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</si>
  <si>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</si>
  <si>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</si>
  <si>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</si>
  <si>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</si>
  <si>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</si>
  <si>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</si>
  <si>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</si>
  <si>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</si>
  <si>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</si>
  <si>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</si>
  <si>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</si>
  <si>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</si>
  <si>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</si>
  <si>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</si>
  <si>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</si>
  <si>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</si>
  <si>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</si>
  <si>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</si>
  <si>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</si>
  <si>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</si>
  <si>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</si>
  <si>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</si>
  <si>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</si>
  <si>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</si>
  <si>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</si>
  <si>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</si>
  <si>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</si>
  <si>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</si>
  <si>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</si>
  <si>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</si>
  <si>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</si>
  <si>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</si>
  <si>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</si>
  <si>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</si>
  <si>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</si>
  <si>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</si>
  <si>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</si>
  <si>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</si>
  <si>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</si>
  <si>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</si>
  <si>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</si>
  <si>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</si>
  <si>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</si>
  <si>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</si>
  <si>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</si>
  <si>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</si>
  <si>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</si>
  <si>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</si>
  <si>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</si>
  <si>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</si>
  <si>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</si>
  <si>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</si>
  <si>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</si>
  <si>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</si>
  <si>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</si>
  <si>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</si>
  <si>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</si>
  <si>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</si>
  <si>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</si>
  <si>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</si>
  <si>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</si>
  <si>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</si>
  <si>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</si>
  <si>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</si>
  <si>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</si>
  <si>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</si>
  <si>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</si>
  <si>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</si>
  <si>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</si>
  <si>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</si>
  <si>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</si>
  <si>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</si>
  <si>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</si>
  <si>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</si>
  <si>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</si>
  <si>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</si>
  <si>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</si>
  <si>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</si>
  <si>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</si>
  <si>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</si>
  <si>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</si>
  <si>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</si>
  <si>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</si>
  <si>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</si>
  <si>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</si>
  <si>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</si>
  <si>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</si>
  <si>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</si>
  <si>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</si>
  <si>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</si>
  <si>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</si>
  <si>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</si>
  <si>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</si>
  <si>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</si>
  <si>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</si>
  <si>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</si>
  <si>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</si>
  <si>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</si>
  <si>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</si>
  <si>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</si>
  <si>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</si>
  <si>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</si>
  <si>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</si>
  <si>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</si>
  <si>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</si>
  <si>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</si>
  <si>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</si>
  <si>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</si>
  <si>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</si>
  <si>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</si>
  <si>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</si>
  <si>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</si>
  <si>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</si>
  <si>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</si>
  <si>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</si>
  <si>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</si>
  <si>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</si>
  <si>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</si>
  <si>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</si>
  <si>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</si>
  <si>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</si>
  <si>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</si>
  <si>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</si>
  <si>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</si>
  <si>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</si>
  <si>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</si>
  <si>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</si>
  <si>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</si>
  <si>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</si>
  <si>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</si>
  <si>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</si>
  <si>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</si>
  <si>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</si>
  <si>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</si>
  <si>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</si>
  <si>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</si>
  <si>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</si>
  <si>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</si>
  <si>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</si>
  <si>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</si>
  <si>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</si>
  <si>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</si>
  <si>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</si>
  <si>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</si>
  <si>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</si>
  <si>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</si>
  <si>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</si>
  <si>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</si>
  <si>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</si>
  <si>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</si>
  <si>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</si>
  <si>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</si>
  <si>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</si>
  <si>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</si>
  <si>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</si>
  <si>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</si>
  <si>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</si>
  <si>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</si>
  <si>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</si>
  <si>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</si>
  <si>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</si>
  <si>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</si>
  <si>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</si>
  <si>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</si>
  <si>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</si>
  <si>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</si>
  <si>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</si>
  <si>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</si>
  <si>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</si>
  <si>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</si>
  <si>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</si>
  <si>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</si>
  <si>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</si>
  <si>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</si>
  <si>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</si>
  <si>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</si>
  <si>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</si>
  <si>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</si>
  <si>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</si>
  <si>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</si>
  <si>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</si>
  <si>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</si>
  <si>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</si>
  <si>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</si>
  <si>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</si>
  <si>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</si>
  <si>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</si>
  <si>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</si>
  <si>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</si>
  <si>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</si>
  <si>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</si>
  <si>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</si>
  <si>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</si>
  <si>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</si>
  <si>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</si>
  <si>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</si>
  <si>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</si>
  <si>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</si>
  <si>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</si>
  <si>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</si>
  <si>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</si>
  <si>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</si>
  <si>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</si>
  <si>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</si>
  <si>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</si>
  <si>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</si>
  <si>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</si>
  <si>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</si>
  <si>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</si>
  <si>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</si>
  <si>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</si>
  <si>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</si>
  <si>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</si>
  <si>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</si>
  <si>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</si>
  <si>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</si>
  <si>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</si>
  <si>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</si>
  <si>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</si>
  <si>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</si>
  <si>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</si>
  <si>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</si>
  <si>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</si>
  <si>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</si>
  <si>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</si>
  <si>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</si>
  <si>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</si>
  <si>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</si>
  <si>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</si>
  <si>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</si>
  <si>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</si>
  <si>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</si>
  <si>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</si>
  <si>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</si>
  <si>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</si>
  <si>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</si>
  <si>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</si>
  <si>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</si>
  <si>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</si>
  <si>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</si>
  <si>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</si>
  <si>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</si>
  <si>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</si>
  <si>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</si>
  <si>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</si>
  <si>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</si>
  <si>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</si>
  <si>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</si>
  <si>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</si>
  <si>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</si>
  <si>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</si>
  <si>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</si>
  <si>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</si>
  <si>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</si>
  <si>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</si>
  <si>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</si>
  <si>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</si>
  <si>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</si>
  <si>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</si>
  <si>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</si>
  <si>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</si>
  <si>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</si>
  <si>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</si>
  <si>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</si>
  <si>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</si>
  <si>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</si>
  <si>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</si>
  <si>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</si>
  <si>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</si>
  <si>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</si>
  <si>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</si>
  <si>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</si>
  <si>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</si>
  <si>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</si>
  <si>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</si>
  <si>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</si>
  <si>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</si>
  <si>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</si>
  <si>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</si>
  <si>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</si>
  <si>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</si>
  <si>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</si>
  <si>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</si>
  <si>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</si>
  <si>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</si>
  <si>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</si>
  <si>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</si>
  <si>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</si>
  <si>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</si>
  <si>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</si>
  <si>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</si>
  <si>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</si>
  <si>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</si>
  <si>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</si>
  <si>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</si>
  <si>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</si>
  <si>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</si>
  <si>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</si>
  <si>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</si>
  <si>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</si>
  <si>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</si>
  <si>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</si>
  <si>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</si>
  <si>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</si>
  <si>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</si>
  <si>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</si>
  <si>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</si>
  <si>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</si>
  <si>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</si>
  <si>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</si>
  <si>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</si>
  <si>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</si>
  <si>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</si>
  <si>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</si>
  <si>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</si>
  <si>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</si>
  <si>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</si>
  <si>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</si>
  <si>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</si>
  <si>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</si>
  <si>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</si>
  <si>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</si>
  <si>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</si>
  <si>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</si>
  <si>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</si>
  <si>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</si>
  <si>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</si>
  <si>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</si>
  <si>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</si>
  <si>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</si>
  <si>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</si>
  <si>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</si>
  <si>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</si>
  <si>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</si>
  <si>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</si>
  <si>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</si>
  <si>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</si>
  <si>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</si>
  <si>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</si>
  <si>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</si>
  <si>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</si>
  <si>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</si>
  <si>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</si>
  <si>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</si>
  <si>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</si>
  <si>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</si>
  <si>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</si>
  <si>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</si>
  <si>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</si>
  <si>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</si>
  <si>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</si>
  <si>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</si>
  <si>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</si>
  <si>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</si>
  <si>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</si>
  <si>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</si>
  <si>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</si>
  <si>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</si>
  <si>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</si>
  <si>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</si>
  <si>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</si>
  <si>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</si>
  <si>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</si>
  <si>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</si>
  <si>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</si>
  <si>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</si>
  <si>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</si>
  <si>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</si>
  <si>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</si>
  <si>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</si>
  <si>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</si>
  <si>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</si>
  <si>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</si>
  <si>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</si>
  <si>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</si>
  <si>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</si>
  <si>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</si>
  <si>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</si>
  <si>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</si>
  <si>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</si>
  <si>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</si>
  <si>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</si>
  <si>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</si>
  <si>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</si>
  <si>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</si>
  <si>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</si>
  <si>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</si>
  <si>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</si>
  <si>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</si>
  <si>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</si>
  <si>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</si>
  <si>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</si>
  <si>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</si>
  <si>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</si>
  <si>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</si>
  <si>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</si>
  <si>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</si>
  <si>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</si>
  <si>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</si>
  <si>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</si>
  <si>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</si>
  <si>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</si>
  <si>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</si>
  <si>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</si>
  <si>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</si>
  <si>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</si>
  <si>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</si>
  <si>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</si>
  <si>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</si>
  <si>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</si>
  <si>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</si>
  <si>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</si>
  <si>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</si>
  <si>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</si>
  <si>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</si>
  <si>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</si>
  <si>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</si>
  <si>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</si>
  <si>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</si>
  <si>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</si>
  <si>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</si>
  <si>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</si>
  <si>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</si>
  <si>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</si>
  <si>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</si>
  <si>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</si>
  <si>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</si>
  <si>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</si>
  <si>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</si>
  <si>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</si>
  <si>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</si>
  <si>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</si>
  <si>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</si>
  <si>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</si>
  <si>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</si>
  <si>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</si>
  <si>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</si>
  <si>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</si>
  <si>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</si>
  <si>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</si>
  <si>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</si>
  <si>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</si>
  <si>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</si>
  <si>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</si>
  <si>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</si>
  <si>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</si>
  <si>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</si>
  <si>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</si>
  <si>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</si>
  <si>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</si>
  <si>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</si>
  <si>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</si>
  <si>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</si>
  <si>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</si>
  <si>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</si>
  <si>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</si>
  <si>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</si>
  <si>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</si>
  <si>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</si>
  <si>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</si>
  <si>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</si>
  <si>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</si>
  <si>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</si>
  <si>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</si>
  <si>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</si>
  <si>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</si>
  <si>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</si>
  <si>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</si>
  <si>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</si>
  <si>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</si>
  <si>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</si>
  <si>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</si>
  <si>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</si>
  <si>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</si>
  <si>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</si>
  <si>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</si>
  <si>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</si>
  <si>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</si>
  <si>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</si>
  <si>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</si>
  <si>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</si>
  <si>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</si>
  <si>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</si>
  <si>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</si>
  <si>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</si>
  <si>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</si>
  <si>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</si>
  <si>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</si>
  <si>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</si>
  <si>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</si>
  <si>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</si>
  <si>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</si>
  <si>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</si>
  <si>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</si>
  <si>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</si>
  <si>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</si>
  <si>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</si>
  <si>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</si>
  <si>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</si>
  <si>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</si>
  <si>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</si>
  <si>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</si>
  <si>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</si>
  <si>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</si>
  <si>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</si>
  <si>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</si>
  <si>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</si>
  <si>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</si>
  <si>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</si>
  <si>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</si>
  <si>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</si>
  <si>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</si>
  <si>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</si>
  <si>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</si>
  <si>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</si>
  <si>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</si>
  <si>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</si>
  <si>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</si>
  <si>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</si>
  <si>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</si>
  <si>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</si>
  <si>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</si>
  <si>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</si>
  <si>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</si>
  <si>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</si>
  <si>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</si>
  <si>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</si>
  <si>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</si>
  <si>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</si>
  <si>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</si>
  <si>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</si>
  <si>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</si>
  <si>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</si>
  <si>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</si>
  <si>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</si>
  <si>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</si>
  <si>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</si>
  <si>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</si>
  <si>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</si>
  <si>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</si>
  <si>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</si>
  <si>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</si>
  <si>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</si>
  <si>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</si>
  <si>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</si>
  <si>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</si>
  <si>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</si>
  <si>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</si>
  <si>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</si>
  <si>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</si>
  <si>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</si>
  <si>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</si>
  <si>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</si>
  <si>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</si>
  <si>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</si>
  <si>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</si>
  <si>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</si>
  <si>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</si>
  <si>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</si>
  <si>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</si>
  <si>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</si>
  <si>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</si>
  <si>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</si>
  <si>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</si>
  <si>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</si>
  <si>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</si>
  <si>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</si>
  <si>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</si>
  <si>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</si>
  <si>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</si>
  <si>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</si>
  <si>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</si>
  <si>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</si>
  <si>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</si>
  <si>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</si>
  <si>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</si>
  <si>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</si>
  <si>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</si>
  <si>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</si>
  <si>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</si>
  <si>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</si>
  <si>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</si>
  <si>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</si>
  <si>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</si>
  <si>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</si>
  <si>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</si>
  <si>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</si>
  <si>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</si>
  <si>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</si>
  <si>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</si>
  <si>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</si>
  <si>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</si>
  <si>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</si>
  <si>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</si>
  <si>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</si>
  <si>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</si>
  <si>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</si>
  <si>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</si>
  <si>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</si>
  <si>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</si>
  <si>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</si>
  <si>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</si>
  <si>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</si>
  <si>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</si>
  <si>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</si>
  <si>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</si>
  <si>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</si>
  <si>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</si>
  <si>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</si>
  <si>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</si>
  <si>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</si>
  <si>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</si>
  <si>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</si>
  <si>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</si>
  <si>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</si>
  <si>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</si>
  <si>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</si>
  <si>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</si>
  <si>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</si>
  <si>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</si>
  <si>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</si>
  <si>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</si>
  <si>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</si>
  <si>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</si>
  <si>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</si>
  <si>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</si>
  <si>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</si>
  <si>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</si>
  <si>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</si>
  <si>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</si>
  <si>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</si>
  <si>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</si>
  <si>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</si>
  <si>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</si>
  <si>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</si>
  <si>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</si>
  <si>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</si>
  <si>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</si>
  <si>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</si>
  <si>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</si>
  <si>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</si>
  <si>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</si>
  <si>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</si>
  <si>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</si>
  <si>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</si>
  <si>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</si>
  <si>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</si>
  <si>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</si>
  <si>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</si>
  <si>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</si>
  <si>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</si>
  <si>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</si>
  <si>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</si>
  <si>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</si>
  <si>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</si>
  <si>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</si>
  <si>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</si>
  <si>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</si>
  <si>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</si>
  <si>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</si>
  <si>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</si>
  <si>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</si>
  <si>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</si>
  <si>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</si>
  <si>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</si>
  <si>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</si>
  <si>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</si>
  <si>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</si>
  <si>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</si>
  <si>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</si>
  <si>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</si>
  <si>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</si>
  <si>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</si>
  <si>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</si>
  <si>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</si>
  <si>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</si>
  <si>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</si>
  <si>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</si>
  <si>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</si>
  <si>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</si>
  <si>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</si>
  <si>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</si>
  <si>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</si>
  <si>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</si>
  <si>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</si>
  <si>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</si>
  <si>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</si>
  <si>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</si>
  <si>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</si>
  <si>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</si>
  <si>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</si>
  <si>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</si>
  <si>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</si>
  <si>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</si>
  <si>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</si>
  <si>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</si>
  <si>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</si>
  <si>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</si>
  <si>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</si>
  <si>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</si>
  <si>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</si>
  <si>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</si>
  <si>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</si>
  <si>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</si>
  <si>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</si>
  <si>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</si>
  <si>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</si>
  <si>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</si>
  <si>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</si>
  <si>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</si>
  <si>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</si>
  <si>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</si>
  <si>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</si>
  <si>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</si>
  <si>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</si>
  <si>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</si>
  <si>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</si>
  <si>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</si>
  <si>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</si>
  <si>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</si>
  <si>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</si>
  <si>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</si>
  <si>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</si>
  <si>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</si>
  <si>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</si>
  <si>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</si>
  <si>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</si>
  <si>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</si>
  <si>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</si>
  <si>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</si>
  <si>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</si>
  <si>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</si>
  <si>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</si>
  <si>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</si>
  <si>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</si>
  <si>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</si>
  <si>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</si>
  <si>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</si>
  <si>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</si>
  <si>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</si>
  <si>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</si>
  <si>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</si>
  <si>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</si>
  <si>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</si>
  <si>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</si>
  <si>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</si>
  <si>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</si>
  <si>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</si>
  <si>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</si>
  <si>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</si>
  <si>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</si>
  <si>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</si>
  <si>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</si>
  <si>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</si>
  <si>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</si>
  <si>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</si>
  <si>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</si>
  <si>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</si>
  <si>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</si>
  <si>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</si>
  <si>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</si>
  <si>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</si>
  <si>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</si>
  <si>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</si>
  <si>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</si>
  <si>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</si>
  <si>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</si>
  <si>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</si>
  <si>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</si>
  <si>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</si>
  <si>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</si>
  <si>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</si>
  <si>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</si>
  <si>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</si>
  <si>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</si>
  <si>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</si>
  <si>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</si>
  <si>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</si>
  <si>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</si>
  <si>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</si>
  <si>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</si>
  <si>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</si>
  <si>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</si>
  <si>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</si>
  <si>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</si>
  <si>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</si>
  <si>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</si>
  <si>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</si>
  <si>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</si>
  <si>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</si>
  <si>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</si>
  <si>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</si>
  <si>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</si>
  <si>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</si>
  <si>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</si>
  <si>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</si>
  <si>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</si>
  <si>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</si>
  <si>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</si>
  <si>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</si>
  <si>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</si>
  <si>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</si>
  <si>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</si>
  <si>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</si>
  <si>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</si>
  <si>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</si>
  <si>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</si>
  <si>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</si>
  <si>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</si>
  <si>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</si>
  <si>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</si>
  <si>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</si>
  <si>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</si>
  <si>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</si>
  <si>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</si>
  <si>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</si>
  <si>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</si>
  <si>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</si>
  <si>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</si>
  <si>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</si>
  <si>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</si>
  <si>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</si>
  <si>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</si>
  <si>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</si>
  <si>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</si>
  <si>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</si>
  <si>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</si>
  <si>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</si>
  <si>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</si>
  <si>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</si>
  <si>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</si>
  <si>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</si>
  <si>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</si>
  <si>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</si>
  <si>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</si>
  <si>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</si>
  <si>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</si>
  <si>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</si>
  <si>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</si>
  <si>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</si>
  <si>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</si>
  <si>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</si>
  <si>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</si>
  <si>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</si>
  <si>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</si>
  <si>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</si>
  <si>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</si>
  <si>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</si>
  <si>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</si>
  <si>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</si>
  <si>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</si>
  <si>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</si>
  <si>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</si>
  <si>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</si>
  <si>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</si>
  <si>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</si>
  <si>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</si>
  <si>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</si>
  <si>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</si>
  <si>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</si>
  <si>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</si>
  <si>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</si>
  <si>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</si>
  <si>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</si>
  <si>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</si>
  <si>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</si>
  <si>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</si>
  <si>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</si>
  <si>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</si>
  <si>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</si>
  <si>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</si>
  <si>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</si>
  <si>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</si>
  <si>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</si>
  <si>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</si>
  <si>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</si>
  <si>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</si>
  <si>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</si>
  <si>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</si>
  <si>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</si>
  <si>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</si>
  <si>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</si>
  <si>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</si>
  <si>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</si>
  <si>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</si>
  <si>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</si>
  <si>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</si>
  <si>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</si>
  <si>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</si>
  <si>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</si>
  <si>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</si>
  <si>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</si>
  <si>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</si>
  <si>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</si>
  <si>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</si>
  <si>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</si>
  <si>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</si>
  <si>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</si>
  <si>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</si>
  <si>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</si>
  <si>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</si>
  <si>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</si>
  <si>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</si>
  <si>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</si>
  <si>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</si>
  <si>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</si>
  <si>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</si>
  <si>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</si>
  <si>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</si>
  <si>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</si>
  <si>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</si>
  <si>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</si>
  <si>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</si>
  <si>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</si>
  <si>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</si>
  <si>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</si>
  <si>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</si>
  <si>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</si>
  <si>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</si>
  <si>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</si>
  <si>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</si>
  <si>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</si>
  <si>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</si>
  <si>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</si>
  <si>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</si>
  <si>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</si>
  <si>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</si>
  <si>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</si>
  <si>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</si>
  <si>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</si>
  <si>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</si>
  <si>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</si>
  <si>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</si>
  <si>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</si>
  <si>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</si>
  <si>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</si>
  <si>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</si>
  <si>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</si>
  <si>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</si>
  <si>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</si>
  <si>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</si>
  <si>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</si>
  <si>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</si>
  <si>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</si>
  <si>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</si>
  <si>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</si>
  <si>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</si>
  <si>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</si>
  <si>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</si>
  <si>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</si>
  <si>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</si>
  <si>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</si>
  <si>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</si>
  <si>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</si>
  <si>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</si>
  <si>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</si>
  <si>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</si>
  <si>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</si>
  <si>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</si>
  <si>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</si>
  <si>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</si>
  <si>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</si>
  <si>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</si>
  <si>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</si>
  <si>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</si>
  <si>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</si>
  <si>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</si>
  <si>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</si>
  <si>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</si>
  <si>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</si>
  <si>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</si>
  <si>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</si>
  <si>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</si>
  <si>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</si>
  <si>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</si>
  <si>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</si>
  <si>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</si>
  <si>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</si>
  <si>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</si>
  <si>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</si>
  <si>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</si>
  <si>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</si>
  <si>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</si>
  <si>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</si>
  <si>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</si>
  <si>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</si>
  <si>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</si>
  <si>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</si>
  <si>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</si>
  <si>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</si>
  <si>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</si>
  <si>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</si>
  <si>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</si>
  <si>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</si>
  <si>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</si>
  <si>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</si>
  <si>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</si>
  <si>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</si>
  <si>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</si>
  <si>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</si>
  <si>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</si>
  <si>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</si>
  <si>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</si>
  <si>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</si>
  <si>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</si>
  <si>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</si>
  <si>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</si>
  <si>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</si>
  <si>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</si>
  <si>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</si>
  <si>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</si>
  <si>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</si>
  <si>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</si>
  <si>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</si>
  <si>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</si>
  <si>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</si>
  <si>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</si>
  <si>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</si>
  <si>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</si>
  <si>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</si>
  <si>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</si>
  <si>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</si>
  <si>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</si>
  <si>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</si>
  <si>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</si>
  <si>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</si>
  <si>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</si>
  <si>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</si>
  <si>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</si>
  <si>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</si>
  <si>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</si>
  <si>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</si>
  <si>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</si>
  <si>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</si>
  <si>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</si>
  <si>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</si>
  <si>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</si>
  <si>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</si>
  <si>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</si>
  <si>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</si>
  <si>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</si>
  <si>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</si>
  <si>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</si>
  <si>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</si>
  <si>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</si>
  <si>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</si>
  <si>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</si>
  <si>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</si>
  <si>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</si>
  <si>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</si>
  <si>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</si>
  <si>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</si>
  <si>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</si>
  <si>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</si>
  <si>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</si>
  <si>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</si>
  <si>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</si>
  <si>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</si>
  <si>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</si>
  <si>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</si>
  <si>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</si>
  <si>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</si>
  <si>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</si>
  <si>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</si>
  <si>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</si>
  <si>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</si>
  <si>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</si>
  <si>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</si>
  <si>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</si>
  <si>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</si>
  <si>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</si>
  <si>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</si>
  <si>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</si>
  <si>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</si>
  <si>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</si>
  <si>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</si>
  <si>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</si>
  <si>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</si>
  <si>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</si>
  <si>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</si>
  <si>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</si>
  <si>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</si>
  <si>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</si>
  <si>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</si>
  <si>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</si>
  <si>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</si>
  <si>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</si>
  <si>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</si>
  <si>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</si>
  <si>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</si>
  <si>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</si>
  <si>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</si>
  <si>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</si>
  <si>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</si>
  <si>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</si>
  <si>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</si>
  <si>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</si>
  <si>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</si>
  <si>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</si>
  <si>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</si>
  <si>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</si>
  <si>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</si>
  <si>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</si>
  <si>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</si>
  <si>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</si>
  <si>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</si>
  <si>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</si>
  <si>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</si>
  <si>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</si>
  <si>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</si>
  <si>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</si>
  <si>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</si>
  <si>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</si>
  <si>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</si>
  <si>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</si>
  <si>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</si>
  <si>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</si>
  <si>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</si>
  <si>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</si>
  <si>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</si>
  <si>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</si>
  <si>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</si>
  <si>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</si>
  <si>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</si>
  <si>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</si>
  <si>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</si>
  <si>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</si>
  <si>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</si>
  <si>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</si>
  <si>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</si>
  <si>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</si>
  <si>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</si>
  <si>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</si>
  <si>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</si>
  <si>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</si>
  <si>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</si>
  <si>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</si>
  <si>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</si>
  <si>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</si>
  <si>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</si>
  <si>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</si>
  <si>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</si>
  <si>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</si>
  <si>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</si>
  <si>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</si>
  <si>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</si>
  <si>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</si>
  <si>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</si>
  <si>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</si>
  <si>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</si>
  <si>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</si>
  <si>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</si>
  <si>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</si>
  <si>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</si>
  <si>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</si>
  <si>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</si>
  <si>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</si>
  <si>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</si>
  <si>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</si>
  <si>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</si>
  <si>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</si>
  <si>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</si>
  <si>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</si>
  <si>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</si>
  <si>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</si>
  <si>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</si>
  <si>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</si>
  <si>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</si>
  <si>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</si>
  <si>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</si>
  <si>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</si>
  <si>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</si>
  <si>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</si>
  <si>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</si>
  <si>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</si>
  <si>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</si>
  <si>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</si>
  <si>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</si>
  <si>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</si>
  <si>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</si>
  <si>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</si>
  <si>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</si>
  <si>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</si>
  <si>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</si>
  <si>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</si>
  <si>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</si>
  <si>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</si>
  <si>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</si>
  <si>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</si>
  <si>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</si>
  <si>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</si>
  <si>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</si>
  <si>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</si>
  <si>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</si>
  <si>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</si>
  <si>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</si>
  <si>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</si>
  <si>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</si>
  <si>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</si>
  <si>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</si>
  <si>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</si>
  <si>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</si>
  <si>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</si>
  <si>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</si>
  <si>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</si>
  <si>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</si>
  <si>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</si>
  <si>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</si>
  <si>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</si>
  <si>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</si>
  <si>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</si>
  <si>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</si>
  <si>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</si>
  <si>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</si>
  <si>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</si>
  <si>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</si>
  <si>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</si>
  <si>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</si>
  <si>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</si>
  <si>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</si>
  <si>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</si>
  <si>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</si>
  <si>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</si>
  <si>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</si>
  <si>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</si>
  <si>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</si>
  <si>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</si>
  <si>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</si>
  <si>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</si>
  <si>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</si>
  <si>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</si>
  <si>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</si>
  <si>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</si>
  <si>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</si>
  <si>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</si>
  <si>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</si>
  <si>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</si>
  <si>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</si>
  <si>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</si>
  <si>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</si>
  <si>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</si>
  <si>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</si>
  <si>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</si>
  <si>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</si>
  <si>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</si>
  <si>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</si>
  <si>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</si>
  <si>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</si>
  <si>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</si>
  <si>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</si>
  <si>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</si>
  <si>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</si>
  <si>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</si>
  <si>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</si>
  <si>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</si>
  <si>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</si>
  <si>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</si>
  <si>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</si>
  <si>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</si>
  <si>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</si>
  <si>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</si>
  <si>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</si>
  <si>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</si>
  <si>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</si>
  <si>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</si>
  <si>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</si>
  <si>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</si>
  <si>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</si>
  <si>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</si>
  <si>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</si>
  <si>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</si>
  <si>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</si>
  <si>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</si>
  <si>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</si>
  <si>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</si>
  <si>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</si>
  <si>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</si>
  <si>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</si>
  <si>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</si>
  <si>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</si>
  <si>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</si>
  <si>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</si>
  <si>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</si>
  <si>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</si>
  <si>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</si>
  <si>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</si>
  <si>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</si>
  <si>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</si>
  <si>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</si>
  <si>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</si>
  <si>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</si>
  <si>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</si>
  <si>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</si>
  <si>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</si>
  <si>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</si>
  <si>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</si>
  <si>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</si>
  <si>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</si>
  <si>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</si>
  <si>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</si>
  <si>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</si>
  <si>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</si>
  <si>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</si>
  <si>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</si>
  <si>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</si>
  <si>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</si>
  <si>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</si>
  <si>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</si>
  <si>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</si>
  <si>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</si>
  <si>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</si>
  <si>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</si>
  <si>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</si>
  <si>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</si>
  <si>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</si>
  <si>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</si>
  <si>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</si>
  <si>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</si>
  <si>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</si>
  <si>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</si>
  <si>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</si>
  <si>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</si>
  <si>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</si>
  <si>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</si>
  <si>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</si>
  <si>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</si>
  <si>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</si>
  <si>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</si>
  <si>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</si>
  <si>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</si>
  <si>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</si>
  <si>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</si>
  <si>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</si>
  <si>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</si>
  <si>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</si>
  <si>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</si>
  <si>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</si>
  <si>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</si>
  <si>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</si>
  <si>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</si>
  <si>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</si>
  <si>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</si>
  <si>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</si>
  <si>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</si>
  <si>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</si>
  <si>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</si>
  <si>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</si>
  <si>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</si>
  <si>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</si>
  <si>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</si>
  <si>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</si>
  <si>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</si>
  <si>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</si>
  <si>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</si>
  <si>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</si>
  <si>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</si>
  <si>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</si>
  <si>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</si>
  <si>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</si>
  <si>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</si>
  <si>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</si>
  <si>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</si>
  <si>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</si>
  <si>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</si>
  <si>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</si>
  <si>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</si>
  <si>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</si>
  <si>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</si>
  <si>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</si>
  <si>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</si>
  <si>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</si>
  <si>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</si>
  <si>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</si>
  <si>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</si>
  <si>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</si>
  <si>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</si>
  <si>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</si>
  <si>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</si>
  <si>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</si>
  <si>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</si>
  <si>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</si>
  <si>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</si>
  <si>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</si>
  <si>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</si>
  <si>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</si>
  <si>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</si>
  <si>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</si>
  <si>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</si>
  <si>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</si>
  <si>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</si>
  <si>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</si>
  <si>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</si>
  <si>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</si>
  <si>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</si>
  <si>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</si>
  <si>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</si>
  <si>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</si>
  <si>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</si>
  <si>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</si>
  <si>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</si>
  <si>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</si>
  <si>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</si>
  <si>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</si>
  <si>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</si>
  <si>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</si>
  <si>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</si>
  <si>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</si>
  <si>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</si>
  <si>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</si>
  <si>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</si>
  <si>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</si>
  <si>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</si>
  <si>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</si>
  <si>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</si>
  <si>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</si>
  <si>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</si>
  <si>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</si>
  <si>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</si>
  <si>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</si>
  <si>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</si>
  <si>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</si>
  <si>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</si>
  <si>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</si>
  <si>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</si>
  <si>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</si>
  <si>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</si>
  <si>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</si>
  <si>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</si>
  <si>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</si>
  <si>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</si>
  <si>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</si>
  <si>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</si>
  <si>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</si>
  <si>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</si>
  <si>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</si>
  <si>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</si>
  <si>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</si>
  <si>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</si>
  <si>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</si>
  <si>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</si>
  <si>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</si>
  <si>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</si>
  <si>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</si>
  <si>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</si>
  <si>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</si>
  <si>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</si>
  <si>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</si>
  <si>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</si>
  <si>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</si>
  <si>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</si>
  <si>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</si>
  <si>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</si>
  <si>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</si>
  <si>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</si>
  <si>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</si>
  <si>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</si>
  <si>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</si>
  <si>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</si>
  <si>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</si>
  <si>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</si>
  <si>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</si>
  <si>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</si>
  <si>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</si>
  <si>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</si>
  <si>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</si>
  <si>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</si>
  <si>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</si>
  <si>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</si>
  <si>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</si>
  <si>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</si>
  <si>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</si>
  <si>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</si>
  <si>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</si>
  <si>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</si>
  <si>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</si>
  <si>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</si>
  <si>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</si>
  <si>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</si>
  <si>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</si>
  <si>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</si>
  <si>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</si>
  <si>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</si>
  <si>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</si>
  <si>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</si>
  <si>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</si>
  <si>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</si>
  <si>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</si>
  <si>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</si>
  <si>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</si>
  <si>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</si>
  <si>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</si>
  <si>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</si>
  <si>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</si>
  <si>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</si>
  <si>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</si>
  <si>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</si>
  <si>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</si>
  <si>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</si>
  <si>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</si>
  <si>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</si>
  <si>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</si>
  <si>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</si>
  <si>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</si>
  <si>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</si>
  <si>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</si>
  <si>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</si>
  <si>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</si>
  <si>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</si>
  <si>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</si>
  <si>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</si>
  <si>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</si>
  <si>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</si>
  <si>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</si>
  <si>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</si>
  <si>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</si>
  <si>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</si>
  <si>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</si>
  <si>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</si>
  <si>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</si>
  <si>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</si>
  <si>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</si>
  <si>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</si>
  <si>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</si>
  <si>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</si>
  <si>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</si>
  <si>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</si>
  <si>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</si>
  <si>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</si>
  <si>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</si>
  <si>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</si>
  <si>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</si>
  <si>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</si>
  <si>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</si>
  <si>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</si>
  <si>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</si>
  <si>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</si>
  <si>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</si>
  <si>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</si>
  <si>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</si>
  <si>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</si>
  <si>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</si>
  <si>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</si>
  <si>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</si>
  <si>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</si>
  <si>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</si>
  <si>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</si>
  <si>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</si>
  <si>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</si>
  <si>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</si>
  <si>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</si>
  <si>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</si>
  <si>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</si>
  <si>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</si>
  <si>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</si>
  <si>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</si>
  <si>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</si>
  <si>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</si>
  <si>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</si>
  <si>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</si>
  <si>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</si>
  <si>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</si>
  <si>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</si>
  <si>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</si>
  <si>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</si>
  <si>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</si>
  <si>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</si>
  <si>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</si>
  <si>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</si>
  <si>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</si>
  <si>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</si>
  <si>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</si>
  <si>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</si>
  <si>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</si>
  <si>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</si>
  <si>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</si>
  <si>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</si>
  <si>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</si>
  <si>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</si>
  <si>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</si>
  <si>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</si>
  <si>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</si>
  <si>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</si>
  <si>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</si>
  <si>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</si>
  <si>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</si>
  <si>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</si>
  <si>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</si>
  <si>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</si>
  <si>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</si>
  <si>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</si>
  <si>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</si>
  <si>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</si>
  <si>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</si>
  <si>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</si>
  <si>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</si>
  <si>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</si>
  <si>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</si>
  <si>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</si>
  <si>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</si>
  <si>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</si>
  <si>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</si>
  <si>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</si>
  <si>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</si>
  <si>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</si>
  <si>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</si>
  <si>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</si>
  <si>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</si>
  <si>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</si>
  <si>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</si>
  <si>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</si>
  <si>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</si>
  <si>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</si>
  <si>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</si>
  <si>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</si>
  <si>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</si>
  <si>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</si>
  <si>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</si>
  <si>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</si>
  <si>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</si>
  <si>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</si>
  <si>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</si>
  <si>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</si>
  <si>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</si>
  <si>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</si>
  <si>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</si>
  <si>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</si>
  <si>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</si>
  <si>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</si>
  <si>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</si>
  <si>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</si>
  <si>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</si>
  <si>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</si>
  <si>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</si>
  <si>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</si>
  <si>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</si>
  <si>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</si>
  <si>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</si>
  <si>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</si>
  <si>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</si>
  <si>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</si>
  <si>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</si>
  <si>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</si>
  <si>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</si>
  <si>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</si>
  <si>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</si>
  <si>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</si>
  <si>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</si>
  <si>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</si>
  <si>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</si>
  <si>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</si>
  <si>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</si>
  <si>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</si>
  <si>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</si>
  <si>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</si>
  <si>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</si>
  <si>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</si>
  <si>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</si>
  <si>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</si>
  <si>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</si>
  <si>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</si>
  <si>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</si>
  <si>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</si>
  <si>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</si>
  <si>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</si>
  <si>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</si>
  <si>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</si>
  <si>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</si>
  <si>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</si>
  <si>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</si>
  <si>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</si>
  <si>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</si>
  <si>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</si>
  <si>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</si>
  <si>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</si>
  <si>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</si>
  <si>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</si>
  <si>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</si>
  <si>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</si>
  <si>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</si>
  <si>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</si>
  <si>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</si>
  <si>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</si>
  <si>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</si>
  <si>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</si>
  <si>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</si>
  <si>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</si>
  <si>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</si>
  <si>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</si>
  <si>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</si>
  <si>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</si>
  <si>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</si>
  <si>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</si>
  <si>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</si>
  <si>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</si>
  <si>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</si>
  <si>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</si>
  <si>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</si>
  <si>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</si>
  <si>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</si>
  <si>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</si>
  <si>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</si>
  <si>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</si>
  <si>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</si>
  <si>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</si>
  <si>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</si>
  <si>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</si>
  <si>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</si>
  <si>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</si>
  <si>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</si>
  <si>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</si>
  <si>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</si>
  <si>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</si>
  <si>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</si>
  <si>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</si>
  <si>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</si>
  <si>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</si>
  <si>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</si>
  <si>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</si>
  <si>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</si>
  <si>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</si>
  <si>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</si>
  <si>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</si>
  <si>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</si>
  <si>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</si>
  <si>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</si>
  <si>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</si>
  <si>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</si>
  <si>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</si>
  <si>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</si>
  <si>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</si>
  <si>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</si>
  <si>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</si>
  <si>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</si>
  <si>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</si>
  <si>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</si>
  <si>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</si>
  <si>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</si>
  <si>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</si>
  <si>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</si>
  <si>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</si>
  <si>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</si>
  <si>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</si>
  <si>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</si>
  <si>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</si>
  <si>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</si>
  <si>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</si>
  <si>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</si>
  <si>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</si>
  <si>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</si>
  <si>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</si>
  <si>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</si>
  <si>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</si>
  <si>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</si>
  <si>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</si>
  <si>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</si>
  <si>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</si>
  <si>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</si>
  <si>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</si>
  <si>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</si>
  <si>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</si>
  <si>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</si>
  <si>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</si>
  <si>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</si>
  <si>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</si>
  <si>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</si>
  <si>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</si>
  <si>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</si>
  <si>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</si>
  <si>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</si>
  <si>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</si>
  <si>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</si>
  <si>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</si>
  <si>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</si>
  <si>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</si>
  <si>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</si>
  <si>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</si>
  <si>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</si>
  <si>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</si>
  <si>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</si>
  <si>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</si>
  <si>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</si>
  <si>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</si>
  <si>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</si>
  <si>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</si>
  <si>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</si>
  <si>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</si>
  <si>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</si>
  <si>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</si>
  <si>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</si>
  <si>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</si>
  <si>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</si>
  <si>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</si>
  <si>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</si>
  <si>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</si>
  <si>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</si>
  <si>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</si>
  <si>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</si>
  <si>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</si>
  <si>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</si>
  <si>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</si>
  <si>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</si>
  <si>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</si>
  <si>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</si>
  <si>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</si>
  <si>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</si>
  <si>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</si>
  <si>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</si>
  <si>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</si>
  <si>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</si>
  <si>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</si>
  <si>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</si>
  <si>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</si>
  <si>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</si>
  <si>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</si>
  <si>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</si>
  <si>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</si>
  <si>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</si>
  <si>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</si>
  <si>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</si>
  <si>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</si>
  <si>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</si>
  <si>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</si>
  <si>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</si>
  <si>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</si>
  <si>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</si>
  <si>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</si>
  <si>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</si>
  <si>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</si>
  <si>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</si>
  <si>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</si>
  <si>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</si>
  <si>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</si>
  <si>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</si>
  <si>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</si>
  <si>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</si>
  <si>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</si>
  <si>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</si>
  <si>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</si>
  <si>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</si>
  <si>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</si>
  <si>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</si>
  <si>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</si>
  <si>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</si>
  <si>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</si>
  <si>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</si>
  <si>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</si>
  <si>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</si>
  <si>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</si>
  <si>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</si>
  <si>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</si>
  <si>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</si>
  <si>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</si>
  <si>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</si>
  <si>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</si>
  <si>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</si>
  <si>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</si>
  <si>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</si>
  <si>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</si>
  <si>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</si>
  <si>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</si>
  <si>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</si>
  <si>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</si>
  <si>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</si>
  <si>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</si>
  <si>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</si>
  <si>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</si>
  <si>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</si>
  <si>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</si>
  <si>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</si>
  <si>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</si>
  <si>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</si>
  <si>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</si>
  <si>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</si>
  <si>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</si>
  <si>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</si>
  <si>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</si>
  <si>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</si>
  <si>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</si>
  <si>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</si>
  <si>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</si>
  <si>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</si>
  <si>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</si>
  <si>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</si>
  <si>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</si>
  <si>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</si>
  <si>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</si>
  <si>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</si>
  <si>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</si>
  <si>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</si>
  <si>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</si>
  <si>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</si>
  <si>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</si>
  <si>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</si>
  <si>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</si>
  <si>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</si>
  <si>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</si>
  <si>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</si>
  <si>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</si>
  <si>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</si>
  <si>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</si>
  <si>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</si>
  <si>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</si>
  <si>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</si>
  <si>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</si>
  <si>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</si>
  <si>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</si>
  <si>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</si>
  <si>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</si>
  <si>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</si>
  <si>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</si>
  <si>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</si>
  <si>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</si>
  <si>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</si>
  <si>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</si>
  <si>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</si>
  <si>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</si>
  <si>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</si>
  <si>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</si>
  <si>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</si>
  <si>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</si>
  <si>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</si>
  <si>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</si>
  <si>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</si>
  <si>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</si>
  <si>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</si>
  <si>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</si>
  <si>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</si>
  <si>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</si>
  <si>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</si>
  <si>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</si>
  <si>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</si>
  <si>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</si>
  <si>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</si>
  <si>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</si>
  <si>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</si>
  <si>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</si>
  <si>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</si>
  <si>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</si>
  <si>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</si>
  <si>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</si>
  <si>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</si>
  <si>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</si>
  <si>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</si>
  <si>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</si>
  <si>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</si>
  <si>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</si>
  <si>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</si>
  <si>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</si>
  <si>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</si>
  <si>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</si>
  <si>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</si>
  <si>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</si>
  <si>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</si>
  <si>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</si>
  <si>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</si>
  <si>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</si>
  <si>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</si>
  <si>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</si>
  <si>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</si>
  <si>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</si>
  <si>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</si>
  <si>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</si>
  <si>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</si>
  <si>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</si>
  <si>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</si>
  <si>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</si>
  <si>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</si>
  <si>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</si>
  <si>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</si>
  <si>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</si>
  <si>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</si>
  <si>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</si>
  <si>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</si>
  <si>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</si>
  <si>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</si>
  <si>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</si>
  <si>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</si>
  <si>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</si>
  <si>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</si>
  <si>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</si>
  <si>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</si>
  <si>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</si>
  <si>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</si>
  <si>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</si>
  <si>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</si>
  <si>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</si>
  <si>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</si>
  <si>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</si>
  <si>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</si>
  <si>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</si>
  <si>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</si>
  <si>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</si>
  <si>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</si>
  <si>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</si>
  <si>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</si>
  <si>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</si>
  <si>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</si>
  <si>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</si>
  <si>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</si>
  <si>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</si>
  <si>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</si>
  <si>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</si>
  <si>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</si>
  <si>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</si>
  <si>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</si>
  <si>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</si>
  <si>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</si>
  <si>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</si>
  <si>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</si>
  <si>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</si>
  <si>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</si>
  <si>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</si>
  <si>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</si>
  <si>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</si>
  <si>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</si>
  <si>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</si>
  <si>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</si>
  <si>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</si>
  <si>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</si>
  <si>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</si>
  <si>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</si>
  <si>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</si>
  <si>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</si>
  <si>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</si>
  <si>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</si>
  <si>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</si>
  <si>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</si>
  <si>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</si>
  <si>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</si>
  <si>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</si>
  <si>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</si>
  <si>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</si>
  <si>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</si>
  <si>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</si>
  <si>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</si>
  <si>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</si>
  <si>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</si>
  <si>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</si>
  <si>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</si>
  <si>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</si>
  <si>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</si>
  <si>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</si>
  <si>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</si>
  <si>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</si>
  <si>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</si>
  <si>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</si>
  <si>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</si>
  <si>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</si>
  <si>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</si>
  <si>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</si>
  <si>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</si>
  <si>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</si>
  <si>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</si>
  <si>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</si>
  <si>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</si>
  <si>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</si>
  <si>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</si>
  <si>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</si>
  <si>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</si>
  <si>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</si>
  <si>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</si>
  <si>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</si>
  <si>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</si>
  <si>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</si>
  <si>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</si>
  <si>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</si>
  <si>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</si>
  <si>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</si>
  <si>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</si>
  <si>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</si>
  <si>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</si>
  <si>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</si>
  <si>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</si>
  <si>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</si>
  <si>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</si>
  <si>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</si>
  <si>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</si>
  <si>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</si>
  <si>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</si>
  <si>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</si>
  <si>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</si>
  <si>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</si>
  <si>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</si>
  <si>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</si>
  <si>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</si>
  <si>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</si>
  <si>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</si>
  <si>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</si>
  <si>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</si>
  <si>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</si>
  <si>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</si>
  <si>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</si>
  <si>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</si>
  <si>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</si>
  <si>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</si>
  <si>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</si>
  <si>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</si>
  <si>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</si>
  <si>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</si>
  <si>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</si>
  <si>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</si>
  <si>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</si>
  <si>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</si>
  <si>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</si>
  <si>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</si>
  <si>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</si>
  <si>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</si>
  <si>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</si>
  <si>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</si>
  <si>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</si>
  <si>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</si>
  <si>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</si>
  <si>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</si>
  <si>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</si>
  <si>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</si>
  <si>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</si>
  <si>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</si>
  <si>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</si>
  <si>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</si>
  <si>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</si>
  <si>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</si>
  <si>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</si>
  <si>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</si>
  <si>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</si>
  <si>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</si>
  <si>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</si>
  <si>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</si>
  <si>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</si>
  <si>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</si>
  <si>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</si>
  <si>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</si>
  <si>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</si>
  <si>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</si>
  <si>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</si>
  <si>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</si>
  <si>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</si>
  <si>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</si>
  <si>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</si>
  <si>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</si>
  <si>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</si>
  <si>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</si>
  <si>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</si>
  <si>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</si>
  <si>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</si>
  <si>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</si>
  <si>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</si>
  <si>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</si>
  <si>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</si>
  <si>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</si>
  <si>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</si>
  <si>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</si>
  <si>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</si>
  <si>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</si>
  <si>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</si>
  <si>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</si>
  <si>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</si>
  <si>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</si>
  <si>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</si>
  <si>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</si>
  <si>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</si>
  <si>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</si>
  <si>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</si>
  <si>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</si>
  <si>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</si>
  <si>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</si>
  <si>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</si>
  <si>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</si>
  <si>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</si>
  <si>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</si>
  <si>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</si>
  <si>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</si>
  <si>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</si>
  <si>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</si>
  <si>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</si>
  <si>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</si>
  <si>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</si>
  <si>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</si>
  <si>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</si>
  <si>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</si>
  <si>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</si>
  <si>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</si>
  <si>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</si>
  <si>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</si>
  <si>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</si>
  <si>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</si>
  <si>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</si>
  <si>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</si>
  <si>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</si>
  <si>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</si>
  <si>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</si>
  <si>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</si>
  <si>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</si>
  <si>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</si>
  <si>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</si>
  <si>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</si>
  <si>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</si>
  <si>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</si>
  <si>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</si>
  <si>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</si>
  <si>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</si>
  <si>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</si>
  <si>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</si>
  <si>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</si>
  <si>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</si>
  <si>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</si>
  <si>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</si>
  <si>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</si>
  <si>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</si>
  <si>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</si>
  <si>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</si>
  <si>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</si>
  <si>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</si>
  <si>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</si>
  <si>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</si>
  <si>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</si>
  <si>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</si>
  <si>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</si>
  <si>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</si>
  <si>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</si>
  <si>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</si>
  <si>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</si>
  <si>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</si>
  <si>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</si>
  <si>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</si>
  <si>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</si>
  <si>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</si>
  <si>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</si>
  <si>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</si>
  <si>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</si>
  <si>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</si>
  <si>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</si>
  <si>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</si>
  <si>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</si>
  <si>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</si>
  <si>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</si>
  <si>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</si>
  <si>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</si>
  <si>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</si>
  <si>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</si>
  <si>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</si>
  <si>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</si>
  <si>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</si>
  <si>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</si>
  <si>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</si>
  <si>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</si>
  <si>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</si>
  <si>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</si>
  <si>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</si>
  <si>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</si>
  <si>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</si>
  <si>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</si>
  <si>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</si>
  <si>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</si>
  <si>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</si>
  <si>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</si>
  <si>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</si>
  <si>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</si>
  <si>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</si>
  <si>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</si>
  <si>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</si>
  <si>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</si>
  <si>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</si>
  <si>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</si>
  <si>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</si>
  <si>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</si>
  <si>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</si>
  <si>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</si>
  <si>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</si>
  <si>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</si>
  <si>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</si>
  <si>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</si>
  <si>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</si>
  <si>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</si>
  <si>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</si>
  <si>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</si>
  <si>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</si>
  <si>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</si>
  <si>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</si>
  <si>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</si>
  <si>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</si>
  <si>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</si>
  <si>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</si>
  <si>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</si>
  <si>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</si>
  <si>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</si>
  <si>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</si>
  <si>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</si>
  <si>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</si>
  <si>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</si>
  <si>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</si>
  <si>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</si>
  <si>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</si>
  <si>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</si>
  <si>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</si>
  <si>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</si>
  <si>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</si>
  <si>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</si>
  <si>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</si>
  <si>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</si>
  <si>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</si>
  <si>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</si>
  <si>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</si>
  <si>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</si>
  <si>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</si>
  <si>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</si>
  <si>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</si>
  <si>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</si>
  <si>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</si>
  <si>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</si>
  <si>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</si>
  <si>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</si>
  <si>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</si>
  <si>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</si>
  <si>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</si>
  <si>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</si>
  <si>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</si>
  <si>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</si>
  <si>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</si>
  <si>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</si>
  <si>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</si>
  <si>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</si>
  <si>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</si>
  <si>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</si>
  <si>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</si>
  <si>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</si>
  <si>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</si>
  <si>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</si>
  <si>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</si>
  <si>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</si>
  <si>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</si>
  <si>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</si>
  <si>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</si>
  <si>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</si>
  <si>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</si>
  <si>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</si>
  <si>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</si>
  <si>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</si>
  <si>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</si>
  <si>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</si>
  <si>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</si>
  <si>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</si>
  <si>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</si>
  <si>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</si>
  <si>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</si>
  <si>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</si>
  <si>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</si>
  <si>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</si>
  <si>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</si>
  <si>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</si>
  <si>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</si>
  <si>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</si>
  <si>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</si>
  <si>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</si>
  <si>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</si>
  <si>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</si>
  <si>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</si>
  <si>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</si>
  <si>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</si>
  <si>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</si>
  <si>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</si>
  <si>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</si>
  <si>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</si>
  <si>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</si>
  <si>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</si>
  <si>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</si>
  <si>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</si>
  <si>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</si>
  <si>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</si>
  <si>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</si>
  <si>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</si>
  <si>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</si>
  <si>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</si>
  <si>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</si>
  <si>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</si>
  <si>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</si>
  <si>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</si>
  <si>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</si>
  <si>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</si>
  <si>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</si>
  <si>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</si>
  <si>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</si>
  <si>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</si>
  <si>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</si>
  <si>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</si>
  <si>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</si>
  <si>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</si>
  <si>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</si>
  <si>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</si>
  <si>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</si>
  <si>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</si>
  <si>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</si>
  <si>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</si>
  <si>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</si>
  <si>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</si>
  <si>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</si>
  <si>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</si>
  <si>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</si>
  <si>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</si>
  <si>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</si>
  <si>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</si>
  <si>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</si>
  <si>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</si>
  <si>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</si>
  <si>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</si>
  <si>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</si>
  <si>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</si>
  <si>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</si>
  <si>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</si>
  <si>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</si>
  <si>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</si>
  <si>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</si>
  <si>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</si>
  <si>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</si>
  <si>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</si>
  <si>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</si>
  <si>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</si>
  <si>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</si>
  <si>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</si>
  <si>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</si>
  <si>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</si>
  <si>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</si>
  <si>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</si>
  <si>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</si>
  <si>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</si>
  <si>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</si>
  <si>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</si>
  <si>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</si>
  <si>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</si>
  <si>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</si>
  <si>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</si>
  <si>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</si>
  <si>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</si>
  <si>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</si>
  <si>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</si>
  <si>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</si>
  <si>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</si>
  <si>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</si>
  <si>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</si>
  <si>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</si>
  <si>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</si>
  <si>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</si>
  <si>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</si>
  <si>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</si>
  <si>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</si>
  <si>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</si>
  <si>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</si>
  <si>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</si>
  <si>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</si>
  <si>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</si>
  <si>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</si>
  <si>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</si>
  <si>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</si>
  <si>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</si>
  <si>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</si>
  <si>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</si>
  <si>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</si>
  <si>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</si>
  <si>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</si>
  <si>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</si>
  <si>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</si>
  <si>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</si>
  <si>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</si>
  <si>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</si>
  <si>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</si>
  <si>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</si>
  <si>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</si>
  <si>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</si>
  <si>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</si>
  <si>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</si>
  <si>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</si>
  <si>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</si>
  <si>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</si>
  <si>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</si>
  <si>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</si>
  <si>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</si>
  <si>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</si>
  <si>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</si>
  <si>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</si>
  <si>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</si>
  <si>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</si>
  <si>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</si>
  <si>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</si>
  <si>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</si>
  <si>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</si>
  <si>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</si>
  <si>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</si>
  <si>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</si>
  <si>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</si>
  <si>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</si>
  <si>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</si>
  <si>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</si>
  <si>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</si>
  <si>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</si>
  <si>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</si>
  <si>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</si>
  <si>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</si>
  <si>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</si>
  <si>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</si>
  <si>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</si>
  <si>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</si>
  <si>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</si>
  <si>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</si>
  <si>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</si>
  <si>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</si>
  <si>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</si>
  <si>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</si>
  <si>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</si>
  <si>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</si>
  <si>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</si>
  <si>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</si>
  <si>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</si>
  <si>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</si>
  <si>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</si>
  <si>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</si>
  <si>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</si>
  <si>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</si>
  <si>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</si>
  <si>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</si>
  <si>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</si>
  <si>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</si>
  <si>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</si>
  <si>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</si>
  <si>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</si>
  <si>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</si>
  <si>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</si>
  <si>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</si>
  <si>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</si>
  <si>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</si>
  <si>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</si>
  <si>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</si>
  <si>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</si>
  <si>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</si>
  <si>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</si>
  <si>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</si>
  <si>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</si>
  <si>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</si>
  <si>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</si>
  <si>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</si>
  <si>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</si>
  <si>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</si>
  <si>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</si>
  <si>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</si>
  <si>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</si>
  <si>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</si>
  <si>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</si>
  <si>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</si>
  <si>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</si>
  <si>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</si>
  <si>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</si>
  <si>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</si>
  <si>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</si>
  <si>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</si>
  <si>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</si>
  <si>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</si>
  <si>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</si>
  <si>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</si>
  <si>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</si>
  <si>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</si>
  <si>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</si>
  <si>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</si>
  <si>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</si>
  <si>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</si>
  <si>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</si>
  <si>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</si>
  <si>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</si>
  <si>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</si>
  <si>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</si>
  <si>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</si>
  <si>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</si>
  <si>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</si>
  <si>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</si>
  <si>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</si>
  <si>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</si>
  <si>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</si>
  <si>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</si>
  <si>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</si>
  <si>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</si>
  <si>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</si>
  <si>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</si>
  <si>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</si>
  <si>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</si>
  <si>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</si>
  <si>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</si>
  <si>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</si>
  <si>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</si>
  <si>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</si>
  <si>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</si>
  <si>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</si>
  <si>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</si>
  <si>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</si>
  <si>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</si>
  <si>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</si>
  <si>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</si>
  <si>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</si>
  <si>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</si>
  <si>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</si>
  <si>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</si>
  <si>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</si>
  <si>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</si>
  <si>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</si>
  <si>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</si>
  <si>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</si>
  <si>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</si>
  <si>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</si>
  <si>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</si>
  <si>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</si>
  <si>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</si>
  <si>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</si>
  <si>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</si>
  <si>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</si>
  <si>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</si>
  <si>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</si>
  <si>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</si>
  <si>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</si>
  <si>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</si>
  <si>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</si>
  <si>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</si>
  <si>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</si>
  <si>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</si>
  <si>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</si>
  <si>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</si>
  <si>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</si>
  <si>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</si>
  <si>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</si>
  <si>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</si>
  <si>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</si>
  <si>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</si>
  <si>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</si>
  <si>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</si>
  <si>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</si>
  <si>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</si>
  <si>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</si>
  <si>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</si>
  <si>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</si>
  <si>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</si>
  <si>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</si>
  <si>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</si>
  <si>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</si>
  <si>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</si>
  <si>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</si>
  <si>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</si>
  <si>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</si>
  <si>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</si>
  <si>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</si>
  <si>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</si>
  <si>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</si>
  <si>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</si>
  <si>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</si>
  <si>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</si>
  <si>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</si>
  <si>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</si>
  <si>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</si>
  <si>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</si>
  <si>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</si>
  <si>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</si>
  <si>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</si>
  <si>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</si>
  <si>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</si>
  <si>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</si>
  <si>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</si>
  <si>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</si>
  <si>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</si>
  <si>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</si>
  <si>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</si>
  <si>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</si>
  <si>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</si>
  <si>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</si>
  <si>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</si>
  <si>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</si>
  <si>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</si>
  <si>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</si>
  <si>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</si>
  <si>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</si>
  <si>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</si>
  <si>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</si>
  <si>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</si>
  <si>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</si>
  <si>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</si>
  <si>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</si>
  <si>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</si>
  <si>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</si>
  <si>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</si>
  <si>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</si>
  <si>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</si>
  <si>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</si>
  <si>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</si>
  <si>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</si>
  <si>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</si>
  <si>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</si>
  <si>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</si>
  <si>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</si>
  <si>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</si>
  <si>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</si>
  <si>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</si>
  <si>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</si>
  <si>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</si>
  <si>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</si>
  <si>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</si>
  <si>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</si>
  <si>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</si>
  <si>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</si>
  <si>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</si>
  <si>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</si>
  <si>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</si>
  <si>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</si>
  <si>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</si>
  <si>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</si>
  <si>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</si>
  <si>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</si>
  <si>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</si>
  <si>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</si>
  <si>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</si>
  <si>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</si>
  <si>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</si>
  <si>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</si>
  <si>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</si>
  <si>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</si>
  <si>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</si>
  <si>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</si>
  <si>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</si>
  <si>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</si>
  <si>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</si>
  <si>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</si>
  <si>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</si>
  <si>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</si>
  <si>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</si>
  <si>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</si>
  <si>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</si>
  <si>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</si>
  <si>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</si>
  <si>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</si>
  <si>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</si>
  <si>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</si>
  <si>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</si>
  <si>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</si>
  <si>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</si>
  <si>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</si>
  <si>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</si>
  <si>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</si>
  <si>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</si>
  <si>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</si>
  <si>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</si>
  <si>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</si>
  <si>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</si>
  <si>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</si>
  <si>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</si>
  <si>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</si>
  <si>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</si>
  <si>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</si>
  <si>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</si>
  <si>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</si>
  <si>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</si>
  <si>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</si>
  <si>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</si>
  <si>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</si>
  <si>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</si>
  <si>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</si>
  <si>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</si>
  <si>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</si>
  <si>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</si>
  <si>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</si>
  <si>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</si>
  <si>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</si>
  <si>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</si>
  <si>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</si>
  <si>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</si>
  <si>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</si>
  <si>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</si>
  <si>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</si>
  <si>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</si>
  <si>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</si>
  <si>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</si>
  <si>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</si>
  <si>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</si>
  <si>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</si>
  <si>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</si>
  <si>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</si>
  <si>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</si>
  <si>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</si>
  <si>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</si>
  <si>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</si>
  <si>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</si>
  <si>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</si>
  <si>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</si>
  <si>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</si>
  <si>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</si>
  <si>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</si>
  <si>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</si>
  <si>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</si>
  <si>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</si>
  <si>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</si>
  <si>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</si>
  <si>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</si>
  <si>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</si>
  <si>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</si>
  <si>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</si>
  <si>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</si>
  <si>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</si>
  <si>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</si>
  <si>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</si>
  <si>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</si>
  <si>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</si>
  <si>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</si>
  <si>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</si>
  <si>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</si>
  <si>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</si>
  <si>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</si>
  <si>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</si>
  <si>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</si>
  <si>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</si>
  <si>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</si>
  <si>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</si>
  <si>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</si>
  <si>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</si>
  <si>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</si>
  <si>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</si>
  <si>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</si>
  <si>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</si>
  <si>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</si>
  <si>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</si>
  <si>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</si>
  <si>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</si>
  <si>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</si>
  <si>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</si>
  <si>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</si>
  <si>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</si>
  <si>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</si>
  <si>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</si>
  <si>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</si>
  <si>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</si>
  <si>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</si>
  <si>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</si>
  <si>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</si>
  <si>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</si>
  <si>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</si>
  <si>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</si>
  <si>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</si>
  <si>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</si>
  <si>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</si>
  <si>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</si>
  <si>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</si>
  <si>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</si>
  <si>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</si>
  <si>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</si>
  <si>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</si>
  <si>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</si>
  <si>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</si>
  <si>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</si>
  <si>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</si>
  <si>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</si>
  <si>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</si>
  <si>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</si>
  <si>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</si>
  <si>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</si>
  <si>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</si>
  <si>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</si>
  <si>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</si>
  <si>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</si>
  <si>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</si>
  <si>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</si>
  <si>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</si>
  <si>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</si>
  <si>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</si>
  <si>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</si>
  <si>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</si>
  <si>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</si>
  <si>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</si>
  <si>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</si>
  <si>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</si>
  <si>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</si>
  <si>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</si>
  <si>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</si>
  <si>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</si>
  <si>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</si>
  <si>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</si>
  <si>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</si>
  <si>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</si>
  <si>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</si>
  <si>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</si>
  <si>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</si>
  <si>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</si>
  <si>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</si>
  <si>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</si>
  <si>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</si>
  <si>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</si>
  <si>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</si>
  <si>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</si>
  <si>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</si>
  <si>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</si>
  <si>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</si>
  <si>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</si>
  <si>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</si>
  <si>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</si>
  <si>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</si>
  <si>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</si>
  <si>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</si>
  <si>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</si>
  <si>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</si>
  <si>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</si>
  <si>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</si>
  <si>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</si>
  <si>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</si>
  <si>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</si>
  <si>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</si>
  <si>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</si>
  <si>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</si>
  <si>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</si>
  <si>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</si>
  <si>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</si>
  <si>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</si>
  <si>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</si>
  <si>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</si>
  <si>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</si>
  <si>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</si>
  <si>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</si>
  <si>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</si>
  <si>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</si>
  <si>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</si>
  <si>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</si>
  <si>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</si>
  <si>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</si>
  <si>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</si>
  <si>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</si>
  <si>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</si>
  <si>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</si>
  <si>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</si>
  <si>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</si>
  <si>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</si>
  <si>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</si>
  <si>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</si>
  <si>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</si>
  <si>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</si>
  <si>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</si>
  <si>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</si>
  <si>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</si>
  <si>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</si>
  <si>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</si>
  <si>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</si>
  <si>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</si>
  <si>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</si>
  <si>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</si>
  <si>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</si>
  <si>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</si>
  <si>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</si>
  <si>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</si>
  <si>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</si>
  <si>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</si>
  <si>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</si>
  <si>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</si>
  <si>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</si>
  <si>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</si>
  <si>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</si>
  <si>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</si>
  <si>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</si>
  <si>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</si>
  <si>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</si>
  <si>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</si>
  <si>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</si>
  <si>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</si>
  <si>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</si>
  <si>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</si>
  <si>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</si>
  <si>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</si>
  <si>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</si>
  <si>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</si>
  <si>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</si>
  <si>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</si>
  <si>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</si>
  <si>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</si>
  <si>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</si>
  <si>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</si>
  <si>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</si>
  <si>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</si>
  <si>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</si>
  <si>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</si>
  <si>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</si>
  <si>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</si>
  <si>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</si>
  <si>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</si>
  <si>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</si>
  <si>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</si>
  <si>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</si>
  <si>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</si>
  <si>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</si>
  <si>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</si>
  <si>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</si>
  <si>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</si>
  <si>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</si>
  <si>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</si>
  <si>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</si>
  <si>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</si>
  <si>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</si>
  <si>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</si>
  <si>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</si>
  <si>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</si>
  <si>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</si>
  <si>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</si>
  <si>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</si>
  <si>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</si>
  <si>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</si>
  <si>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</si>
  <si>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</si>
  <si>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</si>
  <si>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</si>
  <si>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</si>
  <si>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</si>
  <si>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</si>
  <si>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</si>
  <si>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</si>
  <si>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</si>
  <si>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</si>
  <si>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</si>
  <si>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</si>
  <si>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</si>
  <si>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</si>
  <si>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</si>
  <si>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</si>
  <si>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</si>
  <si>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</si>
  <si>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</si>
  <si>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</si>
  <si>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</si>
  <si>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</si>
  <si>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</si>
  <si>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</si>
  <si>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</si>
  <si>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</si>
  <si>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</si>
  <si>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</si>
  <si>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</si>
  <si>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</si>
  <si>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</si>
  <si>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</si>
  <si>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</si>
  <si>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</si>
  <si>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</si>
  <si>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</si>
  <si>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</si>
  <si>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</si>
  <si>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</si>
  <si>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</si>
  <si>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</si>
  <si>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</si>
  <si>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</si>
  <si>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</si>
  <si>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</si>
  <si>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</si>
  <si>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</si>
  <si>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</si>
  <si>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</si>
  <si>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</si>
  <si>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</si>
  <si>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</si>
  <si>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</si>
  <si>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</si>
  <si>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</si>
  <si>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</si>
  <si>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</si>
  <si>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</si>
  <si>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</si>
  <si>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</si>
  <si>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</si>
  <si>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</si>
  <si>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</si>
  <si>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</si>
  <si>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</si>
  <si>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</si>
  <si>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</si>
  <si>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</si>
  <si>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</si>
  <si>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</si>
  <si>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</si>
  <si>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</si>
  <si>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</si>
  <si>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</si>
  <si>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</si>
  <si>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</si>
  <si>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</si>
  <si>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</si>
  <si>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</si>
  <si>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</si>
  <si>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</si>
  <si>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</si>
  <si>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</si>
  <si>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</si>
  <si>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</si>
  <si>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</si>
  <si>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</si>
  <si>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</si>
  <si>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</si>
  <si>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</si>
  <si>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</si>
  <si>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</si>
  <si>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</si>
  <si>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</si>
  <si>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</si>
  <si>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</si>
  <si>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</si>
  <si>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</si>
  <si>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</si>
  <si>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</si>
  <si>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</si>
  <si>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</si>
  <si>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</si>
  <si>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</si>
  <si>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</si>
  <si>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</si>
  <si>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</si>
  <si>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</si>
  <si>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</si>
  <si>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</si>
  <si>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</si>
  <si>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</si>
  <si>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</si>
  <si>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</si>
  <si>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</si>
  <si>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</si>
  <si>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</si>
  <si>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</si>
  <si>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</si>
  <si>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</si>
  <si>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</si>
  <si>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</si>
  <si>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</si>
  <si>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</si>
  <si>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</si>
  <si>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</si>
  <si>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</si>
  <si>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</si>
  <si>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</si>
  <si>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</si>
  <si>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</si>
  <si>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</si>
  <si>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</si>
  <si>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</si>
  <si>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</si>
  <si>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</si>
  <si>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</si>
  <si>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</si>
  <si>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</si>
  <si>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</si>
  <si>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</si>
  <si>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</si>
  <si>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</si>
  <si>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</si>
  <si>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</si>
  <si>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</si>
  <si>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</si>
  <si>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</si>
  <si>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</si>
  <si>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</si>
  <si>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</si>
  <si>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</si>
  <si>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</si>
  <si>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</si>
  <si>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</si>
  <si>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</si>
  <si>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</si>
  <si>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</si>
  <si>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</si>
  <si>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</si>
  <si>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</si>
  <si>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</si>
  <si>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</si>
  <si>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</si>
  <si>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</si>
  <si>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</si>
  <si>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</si>
  <si>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</si>
  <si>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</si>
  <si>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</si>
  <si>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</si>
  <si>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</si>
  <si>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</si>
  <si>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</si>
  <si>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</si>
  <si>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</si>
  <si>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</si>
  <si>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</si>
  <si>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</si>
  <si>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</si>
  <si>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</si>
  <si>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</si>
  <si>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</si>
  <si>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</si>
  <si>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</si>
  <si>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</si>
  <si>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</si>
  <si>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</si>
  <si>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</si>
  <si>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</si>
  <si>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</si>
  <si>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</si>
  <si>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</si>
  <si>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</si>
  <si>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</si>
  <si>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</si>
  <si>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</si>
  <si>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</si>
  <si>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</si>
  <si>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</si>
  <si>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</si>
  <si>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</si>
  <si>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</si>
  <si>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</si>
  <si>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</si>
  <si>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</si>
  <si>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</si>
  <si>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</si>
  <si>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</si>
  <si>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</si>
  <si>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</si>
  <si>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</si>
  <si>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</si>
  <si>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</si>
  <si>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</si>
  <si>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</si>
  <si>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</si>
  <si>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</si>
  <si>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</si>
  <si>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</si>
  <si>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</si>
  <si>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</si>
  <si>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</si>
  <si>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</si>
  <si>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</si>
  <si>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</si>
  <si>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</si>
  <si>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</si>
  <si>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</si>
  <si>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</si>
  <si>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</si>
  <si>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</si>
  <si>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</si>
  <si>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</si>
  <si>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</si>
  <si>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</si>
  <si>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</si>
  <si>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</si>
  <si>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</si>
  <si>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</si>
  <si>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</si>
  <si>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</si>
  <si>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</si>
  <si>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</si>
  <si>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</si>
  <si>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</si>
  <si>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</si>
  <si>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</si>
  <si>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</si>
  <si>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</si>
  <si>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</si>
  <si>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</si>
  <si>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</si>
  <si>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</si>
  <si>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</si>
  <si>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</si>
  <si>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</si>
  <si>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</si>
  <si>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</si>
  <si>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</si>
  <si>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</si>
  <si>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</si>
  <si>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</si>
  <si>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</si>
  <si>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</si>
  <si>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</si>
  <si>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</si>
  <si>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</si>
  <si>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</si>
  <si>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</si>
  <si>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</si>
  <si>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</si>
  <si>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</si>
  <si>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</si>
  <si>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</si>
  <si>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</si>
  <si>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</si>
  <si>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</si>
  <si>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</si>
  <si>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</si>
  <si>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</si>
  <si>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</si>
  <si>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</si>
  <si>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</si>
  <si>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</si>
  <si>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</si>
  <si>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</si>
  <si>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</si>
  <si>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</si>
  <si>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</si>
  <si>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</si>
  <si>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</si>
  <si>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</si>
  <si>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</si>
  <si>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</si>
  <si>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</si>
  <si>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</si>
  <si>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</si>
  <si>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</si>
  <si>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</si>
  <si>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</si>
  <si>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</si>
  <si>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</si>
  <si>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</si>
  <si>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</si>
  <si>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</si>
  <si>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</si>
  <si>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</si>
  <si>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</si>
  <si>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</si>
  <si>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</si>
  <si>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</si>
  <si>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</si>
  <si>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</si>
  <si>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</si>
  <si>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</si>
  <si>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</si>
  <si>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</si>
  <si>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</si>
  <si>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</si>
  <si>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</si>
  <si>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</si>
  <si>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</si>
  <si>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</si>
  <si>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</si>
  <si>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</si>
  <si>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</si>
  <si>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</si>
  <si>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</si>
  <si>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</si>
  <si>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</si>
  <si>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</si>
  <si>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</si>
  <si>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</si>
  <si>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</si>
  <si>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</si>
  <si>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</si>
  <si>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</si>
  <si>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</si>
  <si>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</si>
  <si>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</si>
  <si>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</si>
  <si>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</si>
  <si>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</si>
  <si>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</si>
  <si>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</si>
  <si>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</si>
  <si>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</si>
  <si>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</si>
  <si>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</si>
  <si>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</si>
  <si>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</si>
  <si>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</si>
  <si>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</si>
  <si>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</si>
  <si>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</si>
  <si>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</si>
  <si>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</si>
  <si>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</si>
  <si>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</si>
  <si>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</si>
  <si>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</si>
  <si>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</si>
  <si>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</si>
  <si>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</si>
  <si>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</si>
  <si>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</si>
  <si>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</si>
  <si>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</si>
  <si>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</si>
  <si>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</si>
  <si>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</si>
  <si>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</si>
  <si>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</si>
  <si>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</si>
  <si>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</si>
  <si>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</si>
  <si>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</si>
  <si>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</si>
  <si>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</si>
  <si>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</si>
  <si>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</si>
  <si>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</si>
  <si>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</si>
  <si>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</si>
  <si>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</si>
  <si>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</si>
  <si>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</si>
  <si>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</si>
  <si>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</si>
  <si>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</si>
  <si>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</si>
  <si>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</si>
  <si>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</si>
  <si>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</si>
  <si>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</si>
  <si>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</si>
  <si>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</si>
  <si>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</si>
  <si>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</si>
  <si>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</si>
  <si>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</si>
  <si>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</si>
  <si>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</si>
  <si>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</si>
  <si>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</si>
  <si>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</si>
  <si>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</si>
  <si>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</si>
  <si>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</si>
  <si>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</si>
  <si>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</si>
  <si>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</si>
  <si>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</si>
  <si>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</si>
  <si>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</si>
  <si>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</si>
  <si>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</si>
  <si>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</si>
  <si>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</si>
  <si>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</si>
  <si>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</si>
  <si>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</si>
  <si>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</si>
  <si>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</si>
  <si>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</si>
  <si>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</si>
  <si>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</si>
  <si>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</si>
  <si>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</si>
  <si>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</si>
  <si>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</si>
  <si>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</si>
  <si>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</si>
  <si>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</si>
  <si>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</si>
  <si>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</si>
  <si>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</si>
  <si>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</si>
  <si>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</si>
  <si>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</si>
  <si>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</si>
  <si>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</si>
  <si>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</si>
  <si>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</si>
  <si>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</si>
  <si>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</si>
  <si>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</si>
  <si>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</si>
  <si>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</si>
  <si>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</si>
  <si>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</si>
  <si>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</si>
  <si>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</si>
  <si>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</si>
  <si>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</si>
  <si>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</si>
  <si>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</si>
  <si>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</si>
  <si>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</si>
  <si>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</si>
  <si>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</si>
  <si>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</si>
  <si>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</si>
  <si>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</si>
  <si>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</si>
  <si>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</si>
  <si>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</si>
  <si>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</si>
  <si>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</si>
  <si>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</si>
  <si>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</si>
  <si>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</si>
  <si>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</si>
  <si>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</si>
  <si>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</si>
  <si>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</si>
  <si>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</si>
  <si>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</si>
  <si>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</si>
  <si>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</si>
  <si>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</si>
  <si>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</si>
  <si>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</si>
  <si>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</si>
  <si>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</si>
  <si>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</si>
  <si>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</si>
  <si>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</si>
  <si>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</si>
  <si>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</si>
  <si>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</si>
  <si>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</si>
  <si>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</si>
  <si>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</si>
  <si>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</si>
  <si>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</si>
  <si>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</si>
  <si>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</si>
  <si>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</si>
  <si>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</si>
  <si>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</si>
  <si>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</si>
  <si>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</si>
  <si>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</si>
  <si>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</si>
  <si>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</si>
  <si>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</si>
  <si>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</si>
  <si>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</si>
  <si>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</si>
  <si>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</si>
  <si>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</si>
  <si>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</si>
  <si>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</si>
  <si>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</si>
  <si>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</si>
  <si>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</si>
  <si>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</si>
  <si>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</si>
  <si>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</si>
  <si>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</si>
  <si>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</si>
  <si>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</si>
  <si>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</si>
  <si>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</si>
  <si>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</si>
  <si>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</si>
  <si>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</si>
  <si>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</si>
  <si>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</si>
  <si>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</si>
  <si>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</si>
  <si>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</si>
  <si>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</si>
  <si>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</si>
  <si>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</si>
  <si>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</si>
  <si>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</si>
  <si>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</si>
  <si>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</si>
  <si>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</si>
  <si>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</si>
  <si>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</si>
  <si>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</si>
  <si>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</si>
  <si>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</si>
  <si>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</si>
  <si>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</si>
  <si>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</si>
  <si>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</si>
  <si>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</si>
  <si>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</si>
  <si>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</si>
  <si>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</si>
  <si>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</si>
  <si>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</si>
  <si>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</si>
  <si>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</si>
  <si>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</si>
  <si>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</si>
  <si>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</si>
  <si>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</si>
  <si>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</si>
  <si>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</si>
  <si>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</si>
  <si>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</si>
  <si>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</si>
  <si>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</si>
  <si>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</si>
  <si>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</si>
  <si>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</si>
  <si>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</si>
  <si>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</si>
  <si>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</si>
  <si>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</si>
  <si>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</si>
  <si>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</si>
  <si>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</si>
  <si>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</si>
  <si>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</si>
  <si>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</si>
  <si>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</si>
  <si>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</si>
  <si>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</si>
  <si>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</si>
  <si>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</si>
  <si>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</si>
  <si>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</si>
  <si>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</si>
  <si>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</si>
  <si>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</si>
  <si>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</si>
  <si>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</si>
  <si>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</si>
  <si>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</si>
  <si>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</si>
  <si>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</si>
  <si>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</si>
  <si>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</si>
  <si>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</si>
  <si>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</si>
  <si>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</si>
  <si>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</si>
  <si>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</si>
  <si>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</si>
  <si>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</si>
  <si>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</si>
  <si>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</si>
  <si>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</si>
  <si>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</si>
  <si>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</si>
  <si>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</si>
  <si>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</si>
  <si>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</si>
  <si>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</si>
  <si>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</si>
  <si>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</si>
  <si>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</si>
  <si>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</si>
  <si>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</si>
  <si>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</si>
  <si>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</si>
  <si>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</si>
  <si>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</si>
  <si>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</si>
  <si>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</si>
  <si>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</si>
  <si>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</si>
  <si>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</si>
  <si>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</si>
  <si>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</si>
  <si>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</si>
  <si>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</si>
  <si>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</si>
  <si>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</si>
  <si>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</si>
  <si>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</si>
  <si>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</si>
  <si>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</si>
  <si>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</si>
  <si>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</si>
  <si>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</si>
  <si>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</si>
  <si>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</si>
  <si>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</si>
  <si>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</si>
  <si>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</si>
  <si>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</si>
  <si>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</si>
  <si>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</si>
  <si>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</si>
  <si>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</si>
  <si>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</si>
  <si>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</si>
  <si>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</si>
  <si>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</si>
  <si>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</si>
  <si>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</si>
  <si>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</si>
  <si>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</si>
  <si>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</si>
  <si>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</si>
  <si>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</si>
  <si>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</si>
  <si>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</si>
  <si>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</si>
  <si>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</si>
  <si>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</si>
  <si>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</si>
  <si>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</si>
  <si>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</si>
  <si>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</si>
  <si>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</si>
  <si>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</si>
  <si>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</si>
  <si>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</si>
  <si>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</si>
  <si>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</si>
  <si>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</si>
  <si>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</si>
  <si>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</si>
  <si>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</si>
  <si>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</si>
  <si>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</si>
  <si>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</si>
  <si>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</si>
  <si>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</si>
  <si>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</si>
  <si>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</si>
  <si>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</si>
  <si>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</si>
  <si>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</si>
  <si>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</si>
  <si>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</si>
  <si>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</si>
  <si>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</si>
  <si>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</si>
  <si>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</si>
  <si>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</si>
  <si>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</si>
  <si>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</si>
  <si>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</si>
  <si>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</si>
  <si>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</si>
  <si>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</si>
  <si>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</si>
  <si>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</si>
  <si>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</si>
  <si>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</si>
  <si>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</si>
  <si>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</si>
  <si>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</si>
  <si>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</si>
  <si>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</si>
  <si>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</si>
  <si>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</si>
  <si>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</si>
  <si>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</si>
  <si>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</si>
  <si>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</si>
  <si>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</si>
  <si>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</si>
  <si>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</si>
  <si>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</si>
  <si>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</si>
  <si>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</si>
  <si>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</si>
  <si>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</si>
  <si>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</si>
  <si>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</si>
  <si>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</si>
  <si>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</si>
  <si>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</si>
  <si>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</si>
  <si>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</si>
  <si>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</si>
  <si>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</si>
  <si>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</si>
  <si>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</si>
  <si>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</si>
  <si>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</si>
  <si>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</si>
  <si>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</si>
  <si>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</si>
  <si>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</si>
  <si>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</si>
  <si>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</si>
  <si>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</si>
  <si>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</si>
  <si>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</si>
  <si>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</si>
  <si>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</si>
  <si>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</si>
  <si>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</si>
  <si>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</si>
  <si>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</si>
  <si>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</si>
  <si>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</si>
  <si>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</si>
  <si>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</si>
  <si>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</si>
  <si>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</si>
  <si>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</si>
  <si>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</si>
  <si>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</si>
  <si>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</si>
  <si>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</si>
  <si>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</si>
  <si>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</si>
  <si>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</si>
  <si>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</si>
  <si>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</si>
  <si>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</si>
  <si>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</si>
  <si>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</si>
  <si>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</si>
  <si>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</si>
  <si>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</si>
  <si>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</si>
  <si>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</si>
  <si>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</si>
  <si>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</si>
  <si>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</si>
  <si>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</si>
  <si>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</si>
  <si>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</si>
  <si>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</si>
  <si>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</si>
  <si>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</si>
  <si>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</si>
  <si>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</si>
  <si>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</si>
  <si>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</si>
  <si>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</si>
  <si>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</si>
  <si>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</si>
  <si>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</si>
  <si>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</si>
  <si>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</si>
  <si>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</si>
  <si>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</si>
  <si>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</si>
  <si>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</si>
  <si>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</si>
  <si>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</si>
  <si>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</si>
  <si>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</si>
  <si>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</si>
  <si>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</si>
  <si>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</si>
  <si>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</si>
  <si>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</si>
  <si>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</si>
  <si>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</si>
  <si>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</si>
  <si>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</si>
  <si>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</si>
  <si>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</si>
  <si>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</si>
  <si>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</si>
  <si>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</si>
  <si>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</si>
  <si>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</si>
  <si>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</si>
  <si>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</si>
  <si>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</si>
  <si>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</si>
  <si>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</si>
  <si>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</si>
  <si>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</si>
  <si>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</si>
  <si>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</si>
  <si>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</si>
  <si>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</si>
  <si>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</si>
  <si>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</si>
  <si>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</si>
  <si>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</si>
  <si>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</si>
  <si>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</si>
  <si>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</si>
  <si>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</si>
  <si>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</si>
  <si>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</si>
  <si>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</si>
  <si>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</si>
  <si>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</si>
  <si>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</si>
  <si>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</si>
  <si>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</si>
  <si>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</si>
  <si>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</si>
  <si>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</si>
  <si>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</si>
  <si>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</si>
  <si>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</si>
  <si>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</si>
  <si>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</si>
  <si>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</si>
  <si>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</si>
  <si>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</si>
  <si>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</si>
  <si>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</si>
  <si>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</si>
  <si>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</si>
  <si>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</si>
  <si>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</si>
  <si>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</si>
  <si>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</si>
  <si>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</si>
  <si>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</si>
  <si>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</si>
  <si>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</si>
  <si>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</si>
  <si>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</si>
  <si>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</si>
  <si>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</si>
  <si>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</si>
  <si>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</si>
  <si>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</si>
  <si>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</si>
  <si>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</si>
  <si>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</si>
  <si>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</si>
  <si>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</si>
  <si>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</si>
  <si>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</si>
  <si>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</si>
  <si>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</si>
  <si>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</si>
  <si>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</si>
  <si>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</si>
  <si>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</si>
  <si>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</si>
  <si>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</si>
  <si>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</si>
  <si>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</si>
  <si>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</si>
  <si>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</si>
  <si>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</si>
  <si>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</si>
  <si>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</si>
  <si>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</si>
  <si>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</si>
  <si>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</si>
  <si>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</si>
  <si>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</si>
  <si>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</si>
  <si>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</si>
  <si>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</si>
  <si>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</si>
  <si>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</si>
  <si>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</si>
  <si>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</si>
  <si>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</si>
  <si>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</si>
  <si>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</si>
  <si>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</si>
  <si>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</si>
  <si>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</si>
  <si>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</si>
  <si>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</si>
  <si>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</si>
  <si>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</si>
  <si>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</si>
  <si>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</si>
  <si>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</si>
  <si>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</si>
  <si>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</si>
  <si>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</si>
  <si>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</si>
  <si>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</si>
  <si>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</si>
  <si>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</si>
  <si>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</si>
  <si>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</si>
  <si>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</si>
  <si>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</si>
  <si>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</si>
  <si>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</si>
  <si>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</si>
  <si>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</si>
  <si>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</si>
  <si>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</si>
  <si>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</si>
  <si>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</si>
  <si>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</si>
  <si>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</si>
  <si>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</si>
  <si>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</si>
  <si>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</si>
  <si>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</si>
  <si>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</si>
  <si>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</si>
  <si>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</si>
  <si>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</si>
  <si>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</si>
  <si>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</si>
  <si>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</si>
  <si>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</si>
  <si>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</si>
  <si>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</si>
  <si>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</si>
  <si>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</si>
  <si>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</si>
  <si>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</si>
  <si>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</si>
  <si>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</si>
  <si>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</si>
  <si>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</si>
  <si>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</si>
  <si>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</si>
  <si>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</si>
  <si>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</si>
  <si>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</si>
  <si>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</si>
  <si>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</si>
  <si>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</si>
  <si>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</si>
  <si>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</si>
  <si>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</si>
  <si>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</si>
  <si>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</si>
  <si>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</si>
  <si>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</si>
  <si>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</si>
  <si>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</si>
  <si>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</si>
  <si>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</si>
  <si>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</si>
  <si>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</si>
  <si>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</si>
  <si>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</si>
  <si>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</si>
  <si>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</si>
  <si>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</si>
  <si>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</si>
  <si>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</si>
  <si>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</si>
  <si>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</si>
  <si>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</si>
  <si>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</si>
  <si>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</si>
  <si>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</si>
  <si>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</si>
  <si>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</si>
  <si>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</si>
  <si>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</si>
  <si>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</si>
  <si>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</si>
  <si>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</si>
  <si>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</si>
  <si>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</si>
  <si>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</si>
  <si>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</si>
  <si>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</si>
  <si>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</si>
  <si>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</si>
  <si>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</si>
  <si>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</si>
  <si>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</si>
  <si>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</si>
  <si>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</si>
  <si>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</si>
  <si>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</si>
  <si>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</si>
  <si>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</si>
  <si>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</si>
  <si>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</si>
  <si>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</si>
  <si>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</si>
  <si>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</si>
  <si>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</si>
  <si>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</si>
  <si>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</si>
  <si>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</si>
  <si>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</si>
  <si>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</si>
  <si>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</si>
  <si>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</si>
  <si>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</si>
  <si>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</si>
  <si>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</si>
  <si>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</si>
  <si>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</si>
  <si>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</si>
  <si>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</si>
  <si>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</si>
  <si>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</si>
  <si>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</si>
  <si>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</si>
  <si>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</si>
  <si>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</si>
  <si>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</si>
  <si>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</si>
  <si>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</si>
  <si>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</si>
  <si>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</si>
  <si>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</si>
  <si>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</si>
  <si>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</si>
  <si>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</si>
  <si>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</si>
  <si>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</si>
  <si>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</si>
  <si>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</si>
  <si>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</si>
  <si>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</si>
  <si>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</si>
  <si>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</si>
  <si>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</si>
  <si>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</si>
  <si>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</si>
  <si>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</si>
  <si>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</si>
  <si>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</si>
  <si>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</si>
  <si>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</si>
  <si>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</si>
  <si>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</si>
  <si>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</si>
  <si>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</si>
  <si>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</si>
  <si>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</si>
  <si>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</si>
  <si>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</si>
  <si>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</si>
  <si>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</si>
  <si>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</si>
  <si>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</si>
  <si>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</si>
  <si>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</si>
  <si>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</si>
  <si>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</si>
  <si>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</si>
  <si>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</si>
  <si>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</si>
  <si>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</si>
  <si>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</si>
  <si>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</si>
  <si>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</si>
  <si>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</si>
  <si>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</si>
  <si>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</si>
  <si>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</si>
  <si>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</si>
  <si>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</si>
  <si>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</si>
  <si>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</si>
  <si>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</si>
  <si>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</si>
  <si>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</si>
  <si>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</si>
  <si>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</si>
  <si>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</si>
  <si>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</si>
  <si>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</si>
  <si>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</si>
  <si>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</si>
  <si>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</si>
  <si>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</si>
  <si>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</si>
  <si>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</si>
  <si>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</si>
  <si>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</si>
  <si>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</si>
  <si>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</si>
  <si>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</si>
  <si>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</si>
  <si>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</si>
  <si>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</si>
  <si>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</si>
  <si>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</si>
  <si>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</si>
  <si>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</si>
  <si>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</si>
  <si>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</si>
  <si>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</si>
  <si>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</si>
  <si>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</si>
  <si>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</si>
  <si>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</si>
  <si>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</si>
  <si>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</si>
  <si>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</si>
  <si>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</si>
  <si>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</si>
  <si>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</si>
  <si>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</si>
  <si>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</si>
  <si>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</si>
  <si>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</si>
  <si>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</si>
  <si>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</si>
  <si>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</si>
  <si>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</si>
  <si>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</si>
  <si>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</si>
  <si>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</si>
  <si>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</si>
  <si>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</si>
  <si>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</si>
  <si>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</si>
  <si>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</si>
  <si>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</si>
  <si>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</si>
  <si>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</si>
  <si>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</si>
  <si>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</si>
  <si>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</si>
  <si>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</si>
  <si>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</si>
  <si>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</si>
  <si>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</si>
  <si>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</si>
  <si>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</si>
  <si>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</si>
  <si>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</si>
  <si>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</si>
  <si>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</si>
  <si>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</si>
  <si>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</si>
  <si>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</si>
  <si>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</si>
  <si>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</si>
  <si>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</si>
  <si>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</si>
  <si>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</si>
  <si>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</si>
  <si>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</si>
  <si>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</si>
  <si>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</si>
  <si>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</si>
  <si>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</si>
  <si>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</si>
  <si>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</si>
  <si>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</si>
  <si>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</si>
  <si>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</si>
  <si>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</si>
  <si>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</si>
  <si>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</si>
  <si>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</si>
  <si>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</si>
  <si>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</si>
  <si>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</si>
  <si>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</si>
  <si>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</si>
  <si>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</si>
  <si>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</si>
  <si>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</si>
  <si>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</si>
  <si>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</si>
  <si>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</si>
  <si>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</si>
  <si>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</si>
  <si>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</si>
  <si>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</si>
  <si>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</si>
  <si>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</si>
  <si>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</si>
  <si>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</si>
  <si>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</si>
  <si>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</si>
  <si>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</si>
  <si>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</si>
  <si>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</si>
  <si>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</si>
  <si>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</si>
  <si>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</si>
  <si>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</si>
  <si>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</si>
  <si>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</si>
  <si>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</si>
  <si>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</si>
  <si>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</si>
  <si>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</si>
  <si>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</si>
  <si>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</si>
  <si>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</si>
  <si>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</si>
  <si>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</si>
  <si>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</si>
  <si>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</si>
  <si>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</si>
  <si>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</si>
  <si>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</si>
  <si>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</si>
  <si>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</si>
  <si>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</si>
  <si>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</si>
  <si>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</si>
  <si>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</si>
  <si>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</si>
  <si>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</si>
  <si>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</si>
  <si>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</si>
  <si>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</si>
  <si>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</si>
  <si>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</si>
  <si>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</si>
  <si>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</si>
  <si>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</si>
  <si>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</si>
  <si>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</si>
  <si>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</si>
  <si>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</si>
  <si>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</si>
  <si>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</si>
  <si>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</si>
  <si>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</si>
  <si>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</si>
  <si>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</si>
  <si>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</si>
  <si>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</si>
  <si>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</si>
  <si>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</si>
  <si>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</si>
  <si>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</si>
  <si>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</si>
  <si>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</si>
  <si>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</si>
  <si>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</si>
  <si>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</si>
  <si>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</si>
  <si>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</si>
  <si>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</si>
  <si>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</si>
  <si>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</si>
  <si>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</si>
  <si>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</si>
  <si>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</si>
  <si>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</si>
  <si>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</si>
  <si>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</si>
  <si>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</si>
  <si>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</si>
  <si>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</si>
  <si>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</si>
  <si>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</si>
  <si>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</si>
  <si>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</si>
  <si>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</si>
  <si>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</si>
  <si>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</si>
  <si>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</si>
  <si>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</si>
  <si>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</si>
  <si>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</si>
  <si>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</si>
  <si>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</si>
  <si>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</si>
  <si>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</si>
  <si>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</si>
  <si>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</si>
  <si>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</si>
  <si>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</si>
  <si>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</si>
  <si>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</si>
  <si>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</si>
  <si>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</si>
  <si>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</si>
  <si>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</si>
  <si>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</si>
  <si>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</si>
  <si>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</si>
  <si>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</si>
  <si>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</si>
  <si>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</si>
  <si>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</si>
  <si>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</si>
  <si>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</si>
  <si>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</si>
  <si>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</si>
  <si>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</si>
  <si>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</si>
  <si>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</si>
  <si>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</si>
  <si>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</si>
  <si>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</si>
  <si>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</si>
  <si>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</si>
  <si>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</si>
  <si>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</si>
  <si>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</si>
  <si>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</si>
  <si>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</si>
  <si>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</si>
  <si>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</si>
  <si>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</si>
  <si>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</si>
  <si>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</si>
  <si>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</si>
  <si>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</si>
  <si>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</si>
  <si>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</si>
  <si>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</si>
  <si>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</si>
  <si>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</si>
  <si>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</si>
  <si>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</si>
  <si>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</si>
  <si>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</si>
  <si>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</si>
  <si>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</si>
  <si>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</si>
  <si>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</si>
  <si>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</si>
  <si>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</si>
  <si>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</si>
  <si>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</si>
  <si>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</si>
  <si>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</si>
  <si>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</si>
  <si>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</si>
  <si>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</si>
  <si>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</si>
  <si>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</si>
  <si>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</si>
  <si>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</si>
  <si>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</si>
  <si>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</si>
  <si>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</si>
  <si>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</si>
  <si>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</si>
  <si>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</si>
  <si>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</si>
  <si>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</si>
  <si>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</si>
  <si>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</si>
  <si>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</si>
  <si>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</si>
  <si>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</si>
  <si>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</si>
  <si>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</si>
  <si>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</si>
  <si>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</si>
  <si>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</si>
  <si>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</si>
  <si>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</si>
  <si>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</si>
  <si>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</si>
  <si>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</si>
  <si>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</si>
  <si>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</si>
  <si>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</si>
  <si>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</si>
  <si>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</si>
  <si>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</si>
  <si>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</si>
  <si>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</si>
  <si>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</si>
  <si>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</si>
  <si>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</si>
  <si>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</si>
  <si>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</si>
  <si>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</si>
  <si>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</si>
  <si>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</si>
  <si>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</si>
  <si>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</si>
  <si>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</si>
  <si>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</si>
  <si>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</si>
  <si>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</si>
  <si>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</si>
  <si>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</si>
  <si>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</si>
  <si>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</si>
  <si>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</si>
  <si>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</si>
  <si>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</si>
  <si>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</si>
  <si>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</si>
  <si>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</si>
  <si>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</si>
  <si>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</si>
  <si>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</si>
  <si>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</si>
  <si>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</si>
  <si>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</si>
  <si>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</si>
  <si>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</si>
  <si>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</si>
  <si>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</si>
  <si>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</si>
  <si>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</si>
  <si>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</si>
  <si>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</si>
  <si>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</si>
  <si>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</si>
  <si>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</si>
  <si>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</si>
  <si>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</si>
  <si>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</si>
  <si>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</si>
  <si>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</si>
  <si>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</si>
  <si>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</si>
  <si>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</si>
  <si>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</si>
  <si>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</si>
  <si>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</si>
  <si>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</si>
  <si>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</si>
  <si>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</si>
  <si>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</si>
  <si>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</si>
  <si>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</si>
  <si>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</si>
  <si>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</si>
  <si>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</si>
  <si>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</si>
  <si>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</si>
  <si>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</si>
  <si>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</si>
  <si>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</si>
  <si>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</si>
  <si>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</si>
  <si>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</si>
  <si>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</si>
  <si>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</si>
  <si>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</si>
  <si>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</si>
  <si>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</si>
  <si>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</si>
  <si>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</si>
  <si>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</si>
  <si>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</si>
  <si>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</si>
  <si>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</si>
  <si>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</si>
  <si>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</si>
  <si>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</si>
  <si>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</si>
  <si>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</si>
  <si>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</si>
  <si>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</si>
  <si>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</si>
  <si>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</si>
  <si>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</si>
  <si>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</si>
  <si>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</si>
  <si>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</si>
  <si>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</si>
  <si>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</si>
  <si>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</si>
  <si>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</si>
  <si>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</si>
  <si>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</si>
  <si>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</si>
  <si>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</si>
  <si>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</si>
  <si>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</si>
  <si>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</si>
  <si>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</si>
  <si>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</si>
  <si>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</si>
  <si>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</si>
  <si>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</si>
  <si>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</si>
  <si>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</si>
  <si>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</si>
  <si>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</si>
  <si>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</si>
  <si>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</si>
  <si>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</si>
  <si>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</si>
  <si>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</si>
  <si>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</si>
  <si>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</si>
  <si>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</si>
  <si>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</si>
  <si>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</si>
  <si>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</si>
  <si>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</si>
  <si>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</si>
  <si>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</si>
  <si>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</si>
  <si>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</si>
  <si>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</si>
  <si>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</si>
  <si>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</si>
  <si>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</si>
  <si>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</si>
  <si>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</si>
  <si>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</si>
  <si>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</si>
  <si>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</si>
  <si>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</si>
  <si>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</si>
  <si>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</si>
  <si>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</si>
  <si>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</si>
  <si>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</si>
  <si>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</si>
  <si>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</si>
  <si>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</si>
  <si>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</si>
  <si>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</si>
  <si>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</si>
  <si>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</si>
  <si>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</si>
  <si>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</si>
  <si>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</si>
  <si>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</si>
  <si>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</si>
  <si>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</si>
  <si>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</si>
  <si>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</si>
  <si>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</si>
  <si>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</si>
  <si>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</si>
  <si>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</si>
  <si>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</si>
  <si>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</si>
  <si>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</si>
  <si>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</si>
  <si>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</si>
  <si>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</si>
  <si>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</si>
  <si>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</si>
  <si>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</si>
  <si>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</si>
  <si>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</si>
  <si>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</si>
  <si>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</si>
  <si>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</si>
  <si>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</si>
  <si>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</si>
  <si>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</si>
  <si>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</si>
  <si>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</si>
  <si>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</si>
  <si>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</si>
  <si>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</si>
  <si>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</si>
  <si>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</si>
  <si>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</si>
  <si>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</si>
  <si>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</si>
  <si>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</si>
  <si>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</si>
  <si>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</si>
  <si>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</si>
  <si>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</si>
  <si>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</si>
  <si>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</si>
  <si>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</si>
  <si>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</si>
  <si>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</si>
  <si>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</si>
  <si>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</si>
  <si>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</si>
  <si>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</si>
  <si>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</si>
  <si>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</si>
  <si>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</si>
  <si>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</si>
  <si>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</si>
  <si>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</si>
  <si>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</si>
  <si>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</si>
  <si>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</si>
  <si>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</si>
  <si>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</si>
  <si>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</si>
  <si>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</si>
  <si>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</si>
  <si>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</si>
  <si>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</si>
  <si>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</si>
  <si>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</si>
  <si>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</si>
  <si>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</si>
  <si>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</si>
  <si>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</si>
  <si>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</si>
  <si>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</si>
  <si>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</si>
  <si>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</si>
  <si>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</si>
  <si>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</si>
  <si>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</si>
  <si>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</si>
  <si>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</si>
  <si>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</si>
  <si>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</si>
  <si>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</si>
  <si>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</si>
  <si>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</si>
  <si>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</si>
  <si>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</si>
  <si>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</si>
  <si>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</si>
  <si>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</si>
  <si>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</si>
  <si>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</si>
  <si>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</si>
  <si>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</si>
  <si>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</si>
  <si>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</si>
  <si>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</si>
  <si>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</si>
  <si>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</si>
  <si>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</si>
  <si>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</si>
  <si>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</si>
  <si>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</si>
  <si>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</si>
  <si>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</si>
  <si>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</si>
  <si>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</si>
  <si>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</si>
  <si>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</si>
  <si>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</si>
  <si>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</si>
  <si>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</si>
  <si>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</si>
  <si>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</si>
  <si>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</si>
  <si>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</si>
  <si>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</si>
  <si>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</si>
  <si>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</si>
  <si>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</si>
  <si>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</si>
  <si>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</si>
  <si>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</si>
  <si>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</si>
  <si>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</si>
  <si>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</si>
  <si>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</si>
  <si>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</si>
  <si>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</si>
  <si>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</si>
  <si>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</si>
  <si>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</si>
  <si>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</si>
  <si>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</si>
  <si>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</si>
  <si>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</si>
  <si>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</si>
  <si>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</si>
  <si>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</si>
  <si>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</si>
  <si>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</si>
  <si>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</si>
  <si>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</si>
  <si>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</si>
  <si>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</si>
  <si>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</si>
  <si>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</si>
  <si>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</si>
  <si>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</si>
  <si>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</si>
  <si>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</si>
  <si>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</si>
  <si>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</si>
  <si>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</si>
  <si>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</si>
  <si>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</si>
  <si>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</si>
  <si>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</si>
  <si>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</si>
  <si>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</si>
  <si>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</si>
  <si>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</si>
  <si>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</si>
  <si>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</si>
  <si>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</si>
  <si>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</si>
  <si>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</si>
  <si>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</si>
  <si>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</si>
  <si>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</si>
  <si>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</si>
  <si>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</si>
  <si>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</si>
  <si>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</si>
  <si>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</si>
  <si>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</si>
  <si>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</si>
  <si>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</si>
  <si>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</si>
  <si>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</si>
  <si>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</si>
  <si>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</si>
  <si>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</si>
  <si>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</si>
  <si>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</si>
  <si>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</si>
  <si>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</si>
  <si>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</si>
  <si>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</si>
  <si>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</si>
  <si>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</si>
  <si>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</si>
  <si>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</si>
  <si>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</si>
  <si>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</si>
  <si>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</si>
  <si>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</si>
  <si>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</si>
  <si>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</si>
  <si>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</si>
  <si>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</si>
  <si>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</si>
  <si>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</si>
  <si>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</si>
  <si>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</si>
  <si>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</si>
  <si>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</si>
  <si>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</si>
  <si>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</si>
  <si>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</si>
  <si>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</si>
  <si>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</si>
  <si>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</si>
  <si>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</si>
  <si>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</si>
  <si>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</si>
  <si>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</si>
  <si>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</si>
  <si>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</si>
  <si>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</si>
  <si>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</si>
  <si>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</si>
  <si>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</si>
  <si>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</si>
  <si>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</si>
  <si>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</si>
  <si>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</si>
  <si>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</si>
  <si>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</si>
  <si>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</si>
  <si>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</si>
  <si>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</si>
  <si>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</si>
  <si>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</si>
  <si>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</si>
  <si>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</si>
  <si>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</si>
  <si>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</si>
  <si>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</si>
  <si>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</si>
  <si>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</si>
  <si>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</si>
  <si>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</si>
  <si>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</si>
  <si>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</si>
  <si>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</si>
  <si>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</si>
  <si>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</si>
  <si>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</si>
  <si>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</si>
  <si>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</si>
  <si>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</si>
  <si>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</si>
  <si>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</si>
  <si>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</si>
  <si>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</si>
  <si>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</si>
  <si>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</si>
  <si>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</si>
  <si>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</si>
  <si>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</si>
  <si>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</si>
  <si>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</si>
  <si>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</si>
  <si>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</si>
  <si>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</si>
  <si>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</si>
  <si>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</si>
  <si>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</si>
  <si>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</si>
  <si>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</si>
  <si>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</si>
  <si>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</si>
  <si>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</si>
  <si>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</si>
  <si>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</si>
  <si>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</si>
  <si>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</si>
  <si>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</si>
  <si>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</si>
  <si>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</si>
  <si>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</si>
  <si>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</si>
  <si>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</si>
  <si>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</si>
  <si>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</si>
  <si>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</si>
  <si>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</si>
  <si>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</si>
  <si>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</si>
  <si>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</si>
  <si>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</si>
  <si>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</si>
  <si>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</si>
  <si>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</si>
  <si>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</si>
  <si>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</si>
  <si>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</si>
  <si>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</si>
  <si>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</si>
  <si>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</si>
  <si>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</si>
  <si>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</si>
  <si>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</si>
  <si>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</si>
  <si>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</si>
  <si>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</si>
  <si>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</si>
  <si>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</si>
  <si>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</si>
  <si>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</si>
  <si>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</si>
  <si>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</si>
  <si>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</si>
  <si>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</si>
  <si>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</si>
  <si>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</si>
  <si>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</si>
  <si>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</si>
  <si>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</si>
  <si>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</si>
  <si>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</si>
  <si>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</si>
  <si>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</si>
  <si>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</si>
  <si>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</si>
  <si>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</si>
  <si>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</si>
  <si>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</si>
  <si>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</si>
  <si>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</si>
  <si>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</si>
  <si>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</si>
  <si>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</si>
  <si>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</si>
  <si>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</si>
  <si>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</si>
  <si>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</si>
  <si>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</si>
  <si>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</si>
  <si>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</si>
  <si>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</si>
  <si>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</si>
  <si>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</si>
  <si>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</si>
  <si>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</si>
  <si>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</si>
  <si>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</si>
  <si>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</si>
  <si>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</si>
  <si>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</si>
  <si>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</si>
  <si>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</si>
  <si>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</si>
  <si>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</si>
  <si>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</si>
  <si>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</si>
  <si>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</si>
  <si>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</si>
  <si>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</si>
  <si>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</si>
  <si>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</si>
  <si>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</si>
  <si>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</si>
  <si>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</si>
  <si>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</si>
  <si>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</si>
  <si>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</si>
  <si>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</si>
  <si>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</si>
  <si>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</si>
  <si>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</si>
  <si>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</si>
  <si>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</si>
  <si>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</si>
  <si>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</si>
  <si>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</si>
  <si>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</si>
  <si>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</si>
  <si>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</si>
  <si>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</si>
  <si>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</si>
  <si>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</si>
  <si>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</si>
  <si>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</si>
  <si>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</si>
  <si>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</si>
  <si>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</si>
  <si>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</si>
  <si>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</si>
  <si>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</si>
  <si>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</si>
  <si>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</si>
  <si>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</si>
  <si>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</si>
  <si>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</si>
  <si>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</si>
  <si>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</si>
  <si>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</si>
  <si>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</si>
  <si>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</si>
  <si>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</si>
  <si>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</si>
  <si>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</si>
  <si>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</si>
  <si>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</si>
  <si>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</si>
  <si>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</si>
  <si>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</si>
  <si>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</si>
  <si>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</si>
  <si>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</si>
  <si>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</si>
  <si>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</si>
  <si>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</si>
  <si>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</si>
  <si>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</si>
  <si>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</si>
  <si>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</si>
  <si>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</si>
  <si>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</si>
  <si>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</si>
  <si>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</si>
  <si>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</si>
  <si>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</si>
  <si>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</si>
  <si>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</si>
  <si>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</si>
  <si>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</si>
  <si>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</si>
  <si>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</si>
  <si>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</si>
  <si>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</si>
  <si>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</si>
  <si>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</si>
  <si>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</si>
  <si>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</si>
  <si>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</si>
  <si>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</si>
  <si>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</si>
  <si>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</si>
  <si>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</si>
  <si>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</si>
  <si>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</si>
  <si>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</si>
  <si>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</si>
  <si>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</si>
  <si>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</si>
  <si>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</si>
  <si>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</si>
  <si>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</si>
  <si>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</si>
  <si>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</si>
  <si>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</si>
  <si>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</si>
  <si>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</si>
  <si>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</si>
  <si>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</si>
  <si>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</si>
  <si>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</si>
  <si>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</si>
  <si>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</si>
  <si>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</si>
  <si>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</si>
  <si>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</si>
  <si>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</si>
  <si>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</si>
  <si>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</si>
  <si>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</si>
  <si>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</si>
  <si>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</si>
  <si>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</si>
  <si>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</si>
  <si>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</si>
  <si>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</si>
  <si>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</si>
  <si>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</si>
  <si>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</si>
  <si>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</si>
  <si>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</si>
  <si>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</si>
  <si>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</si>
  <si>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</si>
  <si>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</si>
  <si>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</si>
  <si>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</si>
  <si>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</si>
  <si>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</si>
  <si>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</si>
  <si>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</si>
  <si>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</si>
  <si>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</si>
  <si>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</si>
  <si>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</si>
  <si>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</si>
  <si>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</si>
  <si>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</si>
  <si>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</si>
  <si>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</si>
  <si>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</si>
  <si>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</si>
  <si>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</si>
  <si>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</si>
  <si>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</si>
  <si>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</si>
  <si>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</si>
  <si>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</si>
  <si>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</si>
  <si>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</si>
  <si>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</si>
  <si>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</si>
  <si>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</si>
  <si>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</si>
  <si>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</si>
  <si>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</si>
  <si>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</si>
  <si>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</si>
  <si>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</si>
  <si>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</si>
  <si>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</si>
  <si>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</si>
  <si>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</si>
  <si>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</si>
  <si>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</si>
  <si>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</si>
  <si>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</si>
  <si>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</si>
  <si>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</si>
  <si>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</si>
  <si>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</si>
  <si>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</si>
  <si>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</si>
  <si>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</si>
  <si>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</si>
  <si>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</si>
  <si>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</si>
  <si>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</si>
  <si>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</si>
  <si>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</si>
  <si>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</si>
  <si>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</si>
  <si>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</si>
  <si>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</si>
  <si>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</si>
  <si>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</si>
  <si>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</si>
  <si>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</si>
  <si>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</si>
  <si>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</si>
  <si>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</si>
  <si>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</si>
  <si>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</si>
  <si>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</si>
  <si>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</si>
  <si>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</si>
  <si>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</si>
  <si>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</si>
  <si>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</si>
  <si>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</si>
  <si>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</si>
  <si>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</si>
  <si>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</si>
  <si>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</si>
  <si>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</si>
  <si>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</si>
  <si>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</si>
  <si>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</si>
  <si>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</si>
  <si>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</si>
  <si>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</si>
  <si>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</si>
  <si>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</si>
  <si>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</si>
  <si>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</si>
  <si>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</si>
  <si>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</si>
  <si>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</si>
  <si>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</si>
  <si>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</si>
  <si>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</si>
  <si>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</si>
  <si>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</si>
  <si>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</si>
  <si>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</si>
  <si>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</si>
  <si>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</si>
  <si>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</si>
  <si>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</si>
  <si>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</si>
  <si>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</si>
  <si>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</si>
  <si>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</si>
  <si>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</si>
  <si>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</si>
  <si>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</si>
  <si>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</si>
  <si>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</si>
  <si>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</si>
  <si>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</si>
  <si>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</si>
  <si>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</si>
  <si>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</si>
  <si>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</si>
  <si>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</si>
  <si>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</si>
  <si>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</si>
  <si>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</si>
  <si>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</si>
  <si>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</si>
  <si>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</si>
  <si>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</si>
  <si>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</si>
  <si>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</si>
  <si>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</si>
  <si>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</si>
  <si>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</si>
  <si>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</si>
  <si>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</si>
  <si>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</si>
  <si>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</si>
  <si>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</si>
  <si>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</si>
  <si>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</si>
  <si>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</si>
  <si>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</si>
  <si>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</si>
  <si>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</si>
  <si>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</si>
  <si>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</si>
  <si>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</si>
  <si>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</si>
  <si>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</si>
  <si>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</si>
  <si>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</si>
  <si>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</si>
  <si>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</si>
  <si>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</si>
  <si>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</si>
  <si>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</si>
  <si>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</si>
  <si>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</si>
  <si>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</si>
  <si>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</si>
  <si>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</si>
  <si>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</si>
  <si>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</si>
  <si>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</si>
  <si>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</si>
  <si>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</si>
  <si>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</si>
  <si>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</si>
  <si>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</si>
  <si>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</si>
  <si>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</si>
  <si>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</si>
  <si>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</si>
  <si>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</si>
  <si>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</si>
  <si>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</si>
  <si>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</si>
  <si>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</si>
  <si>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</si>
  <si>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</si>
  <si>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</si>
  <si>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</si>
  <si>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</si>
  <si>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</si>
  <si>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</si>
  <si>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</si>
  <si>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</si>
  <si>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</si>
  <si>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</si>
  <si>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</si>
  <si>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</si>
  <si>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</si>
  <si>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</si>
  <si>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</si>
  <si>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</si>
  <si>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</si>
  <si>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</si>
  <si>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</si>
  <si>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</si>
  <si>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</si>
  <si>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</si>
  <si>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</si>
  <si>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</si>
  <si>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</si>
  <si>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</si>
  <si>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</si>
  <si>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</si>
  <si>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</si>
  <si>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</si>
  <si>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</si>
  <si>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</si>
  <si>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</si>
  <si>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</si>
  <si>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</si>
  <si>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</si>
  <si>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</si>
  <si>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</si>
  <si>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</si>
  <si>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</si>
  <si>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</si>
  <si>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</si>
  <si>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</si>
  <si>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</si>
  <si>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</si>
  <si>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</si>
  <si>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</si>
  <si>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</si>
  <si>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</si>
  <si>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</si>
  <si>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</si>
  <si>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</si>
  <si>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</si>
  <si>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</si>
  <si>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</si>
  <si>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</si>
  <si>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</si>
  <si>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</si>
  <si>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</si>
  <si>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</si>
  <si>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</si>
  <si>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</si>
  <si>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</si>
  <si>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</si>
  <si>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</si>
  <si>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</si>
  <si>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</si>
  <si>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</si>
  <si>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</si>
  <si>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</si>
  <si>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</si>
  <si>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</si>
  <si>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</si>
  <si>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</si>
  <si>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</si>
  <si>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</si>
  <si>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</si>
  <si>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</si>
  <si>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</si>
  <si>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</si>
  <si>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</si>
  <si>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</si>
  <si>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</si>
  <si>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</si>
  <si>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</si>
  <si>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</si>
  <si>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</si>
  <si>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</si>
  <si>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</si>
  <si>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</si>
  <si>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</si>
  <si>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</si>
  <si>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</si>
  <si>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</si>
  <si>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</si>
  <si>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</si>
  <si>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</si>
  <si>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</si>
  <si>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</si>
  <si>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</si>
  <si>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</si>
  <si>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</si>
  <si>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</si>
  <si>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</si>
  <si>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</si>
  <si>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</si>
  <si>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</si>
  <si>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</si>
  <si>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</si>
  <si>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</si>
  <si>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</si>
  <si>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</si>
  <si>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</si>
  <si>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</si>
  <si>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</si>
  <si>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</si>
  <si>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</si>
  <si>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</si>
  <si>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</si>
  <si>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</si>
  <si>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</si>
  <si>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</si>
  <si>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</si>
  <si>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</si>
  <si>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</si>
  <si>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</si>
  <si>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</si>
  <si>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</si>
  <si>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</si>
  <si>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</si>
  <si>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</si>
  <si>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</si>
  <si>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</si>
  <si>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</si>
  <si>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</si>
  <si>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</si>
  <si>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</si>
  <si>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</si>
  <si>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</si>
  <si>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</si>
  <si>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</si>
  <si>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</si>
  <si>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</si>
  <si>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</si>
  <si>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</si>
  <si>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</si>
  <si>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</si>
  <si>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</si>
  <si>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</si>
  <si>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</si>
  <si>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</si>
  <si>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</si>
  <si>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</si>
  <si>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</si>
  <si>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</si>
  <si>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</si>
  <si>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</si>
  <si>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</si>
  <si>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</si>
  <si>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</si>
  <si>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</si>
  <si>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</si>
  <si>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</si>
  <si>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</si>
  <si>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</si>
  <si>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</si>
  <si>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</si>
  <si>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</si>
  <si>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</si>
  <si>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</si>
  <si>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</si>
  <si>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</si>
  <si>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</si>
  <si>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</si>
  <si>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</si>
  <si>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</si>
  <si>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</si>
  <si>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</si>
  <si>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</si>
  <si>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</si>
  <si>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</si>
  <si>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</si>
  <si>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</si>
  <si>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</si>
  <si>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</si>
  <si>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</si>
  <si>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</si>
  <si>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</si>
  <si>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</si>
  <si>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</si>
  <si>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</si>
  <si>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</si>
  <si>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</si>
  <si>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</si>
  <si>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</si>
  <si>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</si>
  <si>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</si>
  <si>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</si>
  <si>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</si>
  <si>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</si>
  <si>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</si>
  <si>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</si>
  <si>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</si>
  <si>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</si>
  <si>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</si>
  <si>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</si>
  <si>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</si>
  <si>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</si>
  <si>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</si>
  <si>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</si>
  <si>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</si>
  <si>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</si>
  <si>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</si>
  <si>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</si>
  <si>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</si>
  <si>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</si>
  <si>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</si>
  <si>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</si>
  <si>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</si>
  <si>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</si>
  <si>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</si>
  <si>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</si>
  <si>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</si>
  <si>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</si>
  <si>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</si>
  <si>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</si>
  <si>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</si>
  <si>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</si>
  <si>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</si>
  <si>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</si>
  <si>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</si>
  <si>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</si>
  <si>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</si>
  <si>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</si>
  <si>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</si>
  <si>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</si>
  <si>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</si>
  <si>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</si>
  <si>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</si>
  <si>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</si>
  <si>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</si>
  <si>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</si>
  <si>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</si>
  <si>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</si>
  <si>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</si>
  <si>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</si>
  <si>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</si>
  <si>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</si>
  <si>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</si>
  <si>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</si>
  <si>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</si>
  <si>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</si>
  <si>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</si>
  <si>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</si>
  <si>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</si>
  <si>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</si>
  <si>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</si>
  <si>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</si>
  <si>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</si>
  <si>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</si>
  <si>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</si>
  <si>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</si>
  <si>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</si>
  <si>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</si>
  <si>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</si>
  <si>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</si>
  <si>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</si>
  <si>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</si>
  <si>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</si>
  <si>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</si>
  <si>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</si>
  <si>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</si>
  <si>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</si>
  <si>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</si>
  <si>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</si>
  <si>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</si>
  <si>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</si>
  <si>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</si>
  <si>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</si>
  <si>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</si>
  <si>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</si>
  <si>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</si>
  <si>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</si>
  <si>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</si>
  <si>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</si>
  <si>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</si>
  <si>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</si>
  <si>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</si>
  <si>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</si>
  <si>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</si>
  <si>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</si>
  <si>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</si>
  <si>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</si>
  <si>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</si>
  <si>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</si>
  <si>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</si>
  <si>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</si>
  <si>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</si>
  <si>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</si>
  <si>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</si>
  <si>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</si>
  <si>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</si>
  <si>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</si>
  <si>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</si>
  <si>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</si>
  <si>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</si>
  <si>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</si>
  <si>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</si>
  <si>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</si>
  <si>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</si>
  <si>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</si>
  <si>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</si>
  <si>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</si>
  <si>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</si>
  <si>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</si>
  <si>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</si>
  <si>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</si>
  <si>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</si>
  <si>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</si>
  <si>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</si>
  <si>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</si>
  <si>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</si>
  <si>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</si>
  <si>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</si>
  <si>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</si>
  <si>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</si>
  <si>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</si>
  <si>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</si>
  <si>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</si>
  <si>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</si>
  <si>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</si>
  <si>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</si>
  <si>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</si>
  <si>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</si>
  <si>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</si>
  <si>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</si>
  <si>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</si>
  <si>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</si>
  <si>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</si>
  <si>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</si>
  <si>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</si>
  <si>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</si>
  <si>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</si>
  <si>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</si>
  <si>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</si>
  <si>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</si>
  <si>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</si>
  <si>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</si>
  <si>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</si>
  <si>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</si>
  <si>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</si>
  <si>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</si>
  <si>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</si>
  <si>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</si>
  <si>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</si>
  <si>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</si>
  <si>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</si>
  <si>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</si>
  <si>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</si>
  <si>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</si>
  <si>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</si>
  <si>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</si>
  <si>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</si>
  <si>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</si>
  <si>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</si>
  <si>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</si>
  <si>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</si>
  <si>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</si>
  <si>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</si>
  <si>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</si>
  <si>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</si>
  <si>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</si>
  <si>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</si>
  <si>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</si>
  <si>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</si>
  <si>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</si>
  <si>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</si>
  <si>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</si>
  <si>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</si>
  <si>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</si>
  <si>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</si>
  <si>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Gates is not aware of tantalum in its products.  This response will be updated, if necessary, as additional information is received from suppliers.</t>
  </si>
  <si>
    <t>Gates does not intentionally add or source tin, although there can be a trace presence of tin in recycled steel and aluminum. This response will be updated, if necessary, as additional information is received from suppliers.</t>
  </si>
  <si>
    <t>Gates is not aware of gold in its products. This response will be updated, if necessary, as additional information is received from suppliers.</t>
  </si>
  <si>
    <t>Gates is aware of the presence of tungsten in the lubricant used in certain crimpers, as well as a coating in a small number of products or materials received from a limited number of suppliers. We will continue to engage with our suppliers to monitor the relevant tungsten smelter information as its received.</t>
  </si>
  <si>
    <t>Gates is aware of the presence of tungsten in the lubricant used in certain crimpers, as well as a coating in a small number of products or materials received from a limited number of suppliers.</t>
  </si>
  <si>
    <t>For further information on Gates Supply Chain management see, https://www.gates.com/us/en/knowledge-center/resource-library/policies-and-statements/supply-chain-transparency.html</t>
  </si>
  <si>
    <t>https://www.gates.com/content/dam/gates/home/knowledge-center/resource-library/policies/hse-policies/conflict_mineral_policy.pdf</t>
  </si>
  <si>
    <t>Our due diligence process continually monitors suppliers and we expect suppliers to conduct reasonable due diligence into their own supply chains to ensure that any 3TG contained in materials or components being supplied to Gates is sourced responsibly and in compliance with our Supplier Code of Business Conduct. Gates expects suppliers to refrain from sourcing, directly or indirectly, 3TG from smelters or mines found to finance or otherwise benefits, directly or indirectly, armed groups. Gates' preference is that suppliers source only from suppliers whose due diligence has been validated by a third-party audit program, like RMI.</t>
  </si>
  <si>
    <t xml:space="preserve">Our due diligence process continually monitors suppliers and we expect suppliers to conduct reasonable due diligence into their own supply chains to ensure that any 3TG contained in materials or components being supplied to Gates is sourced responsibly and in compliance with our Supplier Code of Business Conduct. </t>
  </si>
  <si>
    <t>For the 2023 reporting year, Gates contacted suppliers who may, based on our assessment of the Country of Origin, the products it manufactures, or raw materials or other products it supplies to Gates may contain 3TG.  Suppliers who reported 3TG in their products or manufacturing process are asked to submit their CMRT (v6.31).</t>
  </si>
  <si>
    <t>As appropriate, in accordance with Gates' Conflict Minerals Policy, Supplier Code of Conduct and internal due diligence procedures.</t>
  </si>
  <si>
    <t xml:space="preserve">Gates may at any time, whether announced or unannounced, conduct audits and inspections of our Suppliers, their subcontractors and their next-tier suppliers to evaluate compliance with the Supplier Code and applicable laws and regulations. </t>
  </si>
  <si>
    <t>Gates Industrial Corporation plc (Gates) is reporting 3TG data for all products manufactured by Gates, which includes, but is not limited to, Gates Corporation, Atlas Hydraulics, and Rapro.</t>
  </si>
  <si>
    <t>000011583</t>
  </si>
  <si>
    <t>Christopher Thomas</t>
  </si>
  <si>
    <t>Chief Legal Officer</t>
  </si>
  <si>
    <t>compliance@gates.com</t>
  </si>
  <si>
    <t>303-744-1911</t>
  </si>
  <si>
    <t>Cristin Bracken</t>
  </si>
  <si>
    <t>Gates Industrial Corp.</t>
  </si>
  <si>
    <t>1144 15th Street, Denver CO 80202 USA</t>
  </si>
  <si>
    <t>christopher.thomas2@gates.com</t>
  </si>
  <si>
    <t>243615127</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</si>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</sst>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0" borderId="0" xfId="0"/>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thomas2@gat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gat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C50607-3FCE-4962-8FD5-331D179DB8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DB686A-5019-48D1-963E-C667431182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15"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15814</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4" t="str">
        <f ca="1">OFFSET(L!$C$1,MATCH("Declaration"&amp;ADDRESS(ROW(),COLUMN(),4)&amp;LEFT($D$9,1),L!$A:$A,0)-1,SL,,)</f>
        <v>Description of Scope:</v>
      </c>
      <c r="C10" s="122"/>
      <c r="D10" s="365" t="s">
        <v>15807</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15816</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15811</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9" t="s">
        <v>15812</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45210</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t="s">
        <v>15795</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t="s">
        <v>15796</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t="s">
        <v>15797</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15798</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15799</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t="s">
        <v>15818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15800</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15801</v>
      </c>
      <c r="H77" s="354"/>
      <c r="I77" s="354"/>
      <c r="J77" s="354"/>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15802</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15806</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15805</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13977</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Yes</v>
      </c>
    </row>
    <row r="103" spans="2:7" ht="15.75" hidden="1">
      <c r="B103" s="236" t="s">
        <v>2483</v>
      </c>
      <c r="D103" s="282" t="str">
        <f>IF(AND(OR($D$28="Yes",$D$28=""),OR($D$34="Yes",$D$34="")),"No","")</f>
        <v/>
      </c>
      <c r="E103" s="282" t="str">
        <f>IF(AND(OR($D$27="Yes",$D$27=""),OR($D$33="Yes",$D$33="")),"Greater than 90%","")</f>
        <v/>
      </c>
      <c r="G103" s="282" t="str">
        <f>IF(OR($D$29="Yes",$D$29=""),"No","")</f>
        <v>No</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Yes</v>
      </c>
      <c r="E105" s="282" t="str">
        <f>IF(AND(OR($D$27="Yes",$D$27=""),OR($D$33="Yes",$D$33="")),"Greater than 50%","")</f>
        <v/>
      </c>
    </row>
    <row r="106" spans="2:7" ht="15.75" hidden="1">
      <c r="B106" s="236" t="s">
        <v>12394</v>
      </c>
      <c r="D106" s="282" t="str">
        <f>IF(AND(OR($D$29="Yes",$D$29=""),OR($D$35="Yes",$D$35="")),"No","")</f>
        <v>No</v>
      </c>
      <c r="E106" s="282" t="str">
        <f>IF(AND(OR($D$27="Yes",$D$27=""),OR($D$33="Yes",$D$33="")),"50% or less","")</f>
        <v/>
      </c>
    </row>
    <row r="107" spans="2:7" ht="15.75" hidden="1">
      <c r="B107" s="236" t="s">
        <v>489</v>
      </c>
      <c r="D107" s="282" t="str">
        <f>IF(AND(OR($D$29="Yes",$D$29=""),OR($D$35="Yes",$D$35="")),"Unknown","")</f>
        <v>Unknown</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879E734-5774-412C-BB71-C6E19614F233}"/>
    <hyperlink ref="D20" r:id="rId4" xr:uid="{37F5F1C1-0A0B-4FF3-89CD-66CF86F3D69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O5" sqref="O5:O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1128</v>
      </c>
      <c r="C5" s="186" t="s">
        <v>13809</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t="s">
        <v>1104</v>
      </c>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ca="1" si="1">IF(AND(C5="Smelter not listed",OR(LEN(D5)=0,LEN(E5)=0)),1,0)</f>
        <v>0</v>
      </c>
      <c r="AB5" s="228" t="str">
        <f t="shared" ref="AB5" si="2">B5&amp;C5</f>
        <v>TungstenA.L.M.T. Corp.</v>
      </c>
    </row>
    <row r="6" spans="1:34" s="227" customFormat="1" ht="19.899999999999999" customHeight="1">
      <c r="A6" s="262"/>
      <c r="B6" s="182" t="s">
        <v>1128</v>
      </c>
      <c r="C6" s="186" t="s">
        <v>148</v>
      </c>
      <c r="D6" s="230"/>
      <c r="E6" s="182" t="str">
        <f ca="1">IF(ISERROR($V6),"",OFFSET('Smelter Look-up'!$D$4,$V6-4,0)&amp;"")</f>
        <v>UNITED STATES OF AMERICA</v>
      </c>
      <c r="F6" s="182" t="str">
        <f ca="1">IF(ISERROR($V6),"",OFFSET('Smelter Look-up'!$E$4,$V6-4,0))</f>
        <v>CID000105</v>
      </c>
      <c r="G6" s="182" t="str">
        <f ca="1">IF(C6=$X$4,IF(ISERROR($V6),"Enter smelter details","RMI"),IF(ISERROR($V6),"",OFFSET('Smelter Look-up'!$F$4,$V6-4,0)))</f>
        <v>RMI</v>
      </c>
      <c r="H6" s="183">
        <f ca="1">IF(ISERROR($V6),"",OFFSET('Smelter Look-up'!$G$4,$V6-4,0))</f>
        <v>0</v>
      </c>
      <c r="I6" s="184" t="str">
        <f ca="1">IF(ISERROR($V6),"",OFFSET('Smelter Look-up'!$H$4,$V6-4,0))</f>
        <v>Huntsville</v>
      </c>
      <c r="J6" s="184" t="str">
        <f ca="1">IF(ISERROR($V6),"",OFFSET('Smelter Look-up'!$I$4,$V6-4,0))</f>
        <v>Alabama</v>
      </c>
      <c r="K6" s="224"/>
      <c r="L6" s="224"/>
      <c r="M6" s="224"/>
      <c r="N6" s="224"/>
      <c r="O6" s="224" t="s">
        <v>2432</v>
      </c>
      <c r="P6" s="185"/>
      <c r="Q6" s="225"/>
      <c r="R6" s="182" t="str">
        <f ca="1">IF(ISERROR($V6),"",OFFSET('Smelter Look-up'!$C$4,$V6-4,0)&amp;"")</f>
        <v>Kennametal Huntsville</v>
      </c>
      <c r="S6" s="181" t="str">
        <f t="shared" ref="S6:S37" ca="1" si="3">IF(B6="","",IF(ISERROR(MATCH($E6,CL,0)),"Unknown",INDIRECT("'C'!$A$"&amp;MATCH($E6,CL,0)+1)))</f>
        <v>US</v>
      </c>
      <c r="T6" s="181" t="str">
        <f ca="1">IF(B6="","",IF(ISERROR(MATCH($J6,SorP!$B$1:$B$6279,0)),"",INDIRECT("'SorP'!$A$"&amp;MATCH($S6&amp;$J6,SorP!C:C,0))))</f>
        <v>US-AL</v>
      </c>
      <c r="U6" s="201"/>
      <c r="V6" s="226">
        <f>IF(C6="",NA(),IF(OR(C6="Smelter not listed",C6="Smelter not yet identified"),MATCH($B6&amp;$D6,'Smelter Look-up'!$J:$J,0),MATCH($B6&amp;$C6,'Smelter Look-up'!$J:$J,0)))</f>
        <v>612</v>
      </c>
      <c r="X6" s="227">
        <f t="shared" ref="X6:X37" ca="1" si="4">IF(AND(C6="Smelter not listed",OR(LEN(D6)=0,LEN(E6)=0)),1,0)</f>
        <v>0</v>
      </c>
      <c r="AB6" s="228" t="str">
        <f t="shared" ref="AB6:AB37" si="5">B6&amp;C6</f>
        <v>TungstenKennametal Huntsville</v>
      </c>
    </row>
    <row r="7" spans="1:34" s="227" customFormat="1" ht="19.899999999999999" customHeight="1">
      <c r="A7" s="262"/>
      <c r="B7" s="182" t="s">
        <v>1128</v>
      </c>
      <c r="C7" s="186" t="s">
        <v>1375</v>
      </c>
      <c r="D7" s="230"/>
      <c r="E7" s="182" t="str">
        <f ca="1">IF(ISERROR($V7),"",OFFSET('Smelter Look-up'!$D$4,$V7-4,0)&amp;"")</f>
        <v>CHINA</v>
      </c>
      <c r="F7" s="182" t="str">
        <f ca="1">IF(ISERROR($V7),"",OFFSET('Smelter Look-up'!$E$4,$V7-4,0))</f>
        <v>CID000218</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t="s">
        <v>1096</v>
      </c>
      <c r="P7" s="185"/>
      <c r="Q7" s="225"/>
      <c r="R7" s="182" t="str">
        <f ca="1">IF(ISERROR($V7),"",OFFSET('Smelter Look-up'!$C$4,$V7-4,0)&amp;"")</f>
        <v>Guangdong Xianglu Tungsten Co., Ltd.</v>
      </c>
      <c r="S7" s="181" t="str">
        <f t="shared" ca="1" si="3"/>
        <v>CN</v>
      </c>
      <c r="T7" s="181" t="str">
        <f ca="1">IF(B7="","",IF(ISERROR(MATCH($J7,SorP!$B$1:$B$6279,0)),"",INDIRECT("'SorP'!$A$"&amp;MATCH($S7&amp;$J7,SorP!C:C,0))))</f>
        <v>CN-GD</v>
      </c>
      <c r="U7" s="201"/>
      <c r="V7" s="226">
        <f>IF(C7="",NA(),IF(OR(C7="Smelter not listed",C7="Smelter not yet identified"),MATCH($B7&amp;$D7,'Smelter Look-up'!$J:$J,0),MATCH($B7&amp;$C7,'Smelter Look-up'!$J:$J,0)))</f>
        <v>587</v>
      </c>
      <c r="X7" s="227">
        <f t="shared" ca="1" si="4"/>
        <v>0</v>
      </c>
      <c r="AB7" s="228" t="str">
        <f t="shared" si="5"/>
        <v>TungstenGuangdong Xianglu Tungsten Co., Ltd.</v>
      </c>
    </row>
    <row r="8" spans="1:34" s="227" customFormat="1" ht="19.899999999999999" customHeight="1">
      <c r="A8" s="262"/>
      <c r="B8" s="182" t="s">
        <v>1128</v>
      </c>
      <c r="C8" s="186" t="s">
        <v>1374</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t="s">
        <v>1096</v>
      </c>
      <c r="P8" s="185"/>
      <c r="Q8" s="225"/>
      <c r="R8" s="182" t="str">
        <f ca="1">IF(ISERROR($V8),"",OFFSET('Smelter Look-up'!$C$4,$V8-4,0)&amp;"")</f>
        <v>Chongyi Zhangyuan Tungsten Co., Ltd.</v>
      </c>
      <c r="S8" s="181" t="str">
        <f t="shared" ca="1" si="3"/>
        <v>CN</v>
      </c>
      <c r="T8" s="181" t="str">
        <f ca="1">IF(B8="","",IF(ISERROR(MATCH($J8,SorP!$B$1:$B$6279,0)),"",INDIRECT("'SorP'!$A$"&amp;MATCH($S8&amp;$J8,SorP!C:C,0))))</f>
        <v>CN-JX</v>
      </c>
      <c r="U8" s="201"/>
      <c r="V8" s="226">
        <f>IF(C8="",NA(),IF(OR(C8="Smelter not listed",C8="Smelter not yet identified"),MATCH($B8&amp;$D8,'Smelter Look-up'!$J:$J,0),MATCH($B8&amp;$C8,'Smelter Look-up'!$J:$J,0)))</f>
        <v>573</v>
      </c>
      <c r="X8" s="227">
        <f t="shared" ca="1" si="4"/>
        <v>0</v>
      </c>
      <c r="AB8" s="228" t="str">
        <f t="shared" si="5"/>
        <v>TungstenChongyi Zhangyuan Tungsten Co., Ltd.</v>
      </c>
    </row>
    <row r="9" spans="1:34" s="227" customFormat="1" ht="19.899999999999999" customHeight="1">
      <c r="A9" s="262"/>
      <c r="B9" s="182" t="s">
        <v>1128</v>
      </c>
      <c r="C9" s="186" t="s">
        <v>1</v>
      </c>
      <c r="D9" s="230"/>
      <c r="E9" s="182" t="str">
        <f ca="1">IF(ISERROR($V9),"",OFFSET('Smelter Look-up'!$D$4,$V9-4,0)&amp;"")</f>
        <v>UNITED STATES OF AMERICA</v>
      </c>
      <c r="F9" s="182" t="str">
        <f ca="1">IF(ISERROR($V9),"",OFFSET('Smelter Look-up'!$E$4,$V9-4,0))</f>
        <v>CID000568</v>
      </c>
      <c r="G9" s="182" t="str">
        <f ca="1">IF(C9=$X$4,IF(ISERROR($V9),"Enter smelter details","RMI"),IF(ISERROR($V9),"",OFFSET('Smelter Look-up'!$F$4,$V9-4,0)))</f>
        <v>RMI</v>
      </c>
      <c r="H9" s="183">
        <f ca="1">IF(ISERROR($V9),"",OFFSET('Smelter Look-up'!$G$4,$V9-4,0))</f>
        <v>0</v>
      </c>
      <c r="I9" s="184" t="str">
        <f ca="1">IF(ISERROR($V9),"",OFFSET('Smelter Look-up'!$H$4,$V9-4,0))</f>
        <v>Towanda</v>
      </c>
      <c r="J9" s="184" t="str">
        <f ca="1">IF(ISERROR($V9),"",OFFSET('Smelter Look-up'!$I$4,$V9-4,0))</f>
        <v>Pennsylvania</v>
      </c>
      <c r="K9" s="224"/>
      <c r="L9" s="224"/>
      <c r="M9" s="224"/>
      <c r="N9" s="224"/>
      <c r="O9" s="224" t="s">
        <v>2432</v>
      </c>
      <c r="P9" s="185"/>
      <c r="Q9" s="225"/>
      <c r="R9" s="182" t="str">
        <f ca="1">IF(ISERROR($V9),"",OFFSET('Smelter Look-up'!$C$4,$V9-4,0)&amp;"")</f>
        <v>Global Tungsten &amp; Powders Corp.</v>
      </c>
      <c r="S9" s="181" t="str">
        <f t="shared" ca="1" si="3"/>
        <v>US</v>
      </c>
      <c r="T9" s="181" t="str">
        <f ca="1">IF(B9="","",IF(ISERROR(MATCH($J9,SorP!$B$1:$B$6279,0)),"",INDIRECT("'SorP'!$A$"&amp;MATCH($S9&amp;$J9,SorP!C:C,0))))</f>
        <v>US-PA</v>
      </c>
      <c r="U9" s="201"/>
      <c r="V9" s="226">
        <f>IF(C9="",NA(),IF(OR(C9="Smelter not listed",C9="Smelter not yet identified"),MATCH($B9&amp;$D9,'Smelter Look-up'!$J:$J,0),MATCH($B9&amp;$C9,'Smelter Look-up'!$J:$J,0)))</f>
        <v>585</v>
      </c>
      <c r="X9" s="227">
        <f t="shared" ca="1" si="4"/>
        <v>0</v>
      </c>
      <c r="AB9" s="228" t="str">
        <f t="shared" si="5"/>
        <v>TungstenGlobal Tungsten &amp; Powders Corp.</v>
      </c>
    </row>
    <row r="10" spans="1:34" s="227" customFormat="1" ht="19.899999999999999" customHeight="1">
      <c r="A10" s="262"/>
      <c r="B10" s="182" t="s">
        <v>1128</v>
      </c>
      <c r="C10" s="186" t="s">
        <v>2213</v>
      </c>
      <c r="D10" s="230"/>
      <c r="E10" s="182" t="str">
        <f ca="1">IF(ISERROR($V10),"",OFFSET('Smelter Look-up'!$D$4,$V10-4,0)&amp;"")</f>
        <v>CHINA</v>
      </c>
      <c r="F10" s="182" t="str">
        <f ca="1">IF(ISERROR($V10),"",OFFSET('Smelter Look-up'!$E$4,$V10-4,0))</f>
        <v>CID000766</v>
      </c>
      <c r="G10" s="182" t="str">
        <f ca="1">IF(C10=$X$4,IF(ISERROR($V10),"Enter smelter details","RMI"),IF(ISERROR($V10),"",OFFSET('Smelter Look-up'!$F$4,$V10-4,0)))</f>
        <v>RMI</v>
      </c>
      <c r="H10" s="183">
        <f ca="1">IF(ISERROR($V10),"",OFFSET('Smelter Look-up'!$G$4,$V10-4,0))</f>
        <v>0</v>
      </c>
      <c r="I10" s="184" t="str">
        <f ca="1">IF(ISERROR($V10),"",OFFSET('Smelter Look-up'!$H$4,$V10-4,0))</f>
        <v>Yuanling</v>
      </c>
      <c r="J10" s="184" t="str">
        <f ca="1">IF(ISERROR($V10),"",OFFSET('Smelter Look-up'!$I$4,$V10-4,0))</f>
        <v>Hunan Sheng</v>
      </c>
      <c r="K10" s="224"/>
      <c r="L10" s="224"/>
      <c r="M10" s="224"/>
      <c r="N10" s="224"/>
      <c r="O10" s="224" t="s">
        <v>1096</v>
      </c>
      <c r="P10" s="185"/>
      <c r="Q10" s="225"/>
      <c r="R10" s="182" t="str">
        <f ca="1">IF(ISERROR($V10),"",OFFSET('Smelter Look-up'!$C$4,$V10-4,0)&amp;"")</f>
        <v>Hunan Chenzhou Mining Co., Ltd.</v>
      </c>
      <c r="S10" s="181" t="str">
        <f t="shared" ca="1" si="3"/>
        <v>CN</v>
      </c>
      <c r="T10" s="181" t="str">
        <f ca="1">IF(B10="","",IF(ISERROR(MATCH($J10,SorP!$B$1:$B$6279,0)),"",INDIRECT("'SorP'!$A$"&amp;MATCH($S10&amp;$J10,SorP!C:C,0))))</f>
        <v>CN-HN</v>
      </c>
      <c r="U10" s="201"/>
      <c r="V10" s="226">
        <f>IF(C10="",NA(),IF(OR(C10="Smelter not listed",C10="Smelter not yet identified"),MATCH($B10&amp;$D10,'Smelter Look-up'!$J:$J,0),MATCH($B10&amp;$C10,'Smelter Look-up'!$J:$J,0)))</f>
        <v>594</v>
      </c>
      <c r="X10" s="227">
        <f t="shared" ca="1" si="4"/>
        <v>0</v>
      </c>
      <c r="AB10" s="228" t="str">
        <f t="shared" si="5"/>
        <v>TungstenHunan Chenzhou Mining Co., Ltd.</v>
      </c>
    </row>
    <row r="11" spans="1:34" s="227" customFormat="1" ht="19.899999999999999" customHeight="1">
      <c r="A11" s="262"/>
      <c r="B11" s="182" t="s">
        <v>1128</v>
      </c>
      <c r="C11" s="186" t="s">
        <v>1377</v>
      </c>
      <c r="D11" s="230"/>
      <c r="E11" s="182" t="str">
        <f ca="1">IF(ISERROR($V11),"",OFFSET('Smelter Look-up'!$D$4,$V11-4,0)&amp;"")</f>
        <v>JAPAN</v>
      </c>
      <c r="F11" s="182" t="str">
        <f ca="1">IF(ISERROR($V11),"",OFFSET('Smelter Look-up'!$E$4,$V11-4,0))</f>
        <v>CID000825</v>
      </c>
      <c r="G11" s="182" t="str">
        <f ca="1">IF(C11=$X$4,IF(ISERROR($V11),"Enter smelter details","RMI"),IF(ISERROR($V11),"",OFFSET('Smelter Look-up'!$F$4,$V11-4,0)))</f>
        <v>RMI</v>
      </c>
      <c r="H11" s="183">
        <f ca="1">IF(ISERROR($V11),"",OFFSET('Smelter Look-up'!$G$4,$V11-4,0))</f>
        <v>0</v>
      </c>
      <c r="I11" s="184" t="str">
        <f ca="1">IF(ISERROR($V11),"",OFFSET('Smelter Look-up'!$H$4,$V11-4,0))</f>
        <v>Akita City</v>
      </c>
      <c r="J11" s="184" t="str">
        <f ca="1">IF(ISERROR($V11),"",OFFSET('Smelter Look-up'!$I$4,$V11-4,0))</f>
        <v>Akita</v>
      </c>
      <c r="K11" s="224"/>
      <c r="L11" s="224"/>
      <c r="M11" s="224"/>
      <c r="N11" s="224"/>
      <c r="O11" s="224" t="s">
        <v>1104</v>
      </c>
      <c r="P11" s="185"/>
      <c r="Q11" s="225"/>
      <c r="R11" s="182" t="str">
        <f ca="1">IF(ISERROR($V11),"",OFFSET('Smelter Look-up'!$C$4,$V11-4,0)&amp;"")</f>
        <v>Japan New Metals Co., Ltd.</v>
      </c>
      <c r="S11" s="181" t="str">
        <f t="shared" ca="1" si="3"/>
        <v>JP</v>
      </c>
      <c r="T11" s="181" t="str">
        <f ca="1">IF(B11="","",IF(ISERROR(MATCH($J11,SorP!$B$1:$B$6279,0)),"",INDIRECT("'SorP'!$A$"&amp;MATCH($S11&amp;$J11,SorP!C:C,0))))</f>
        <v>JP-05</v>
      </c>
      <c r="U11" s="201"/>
      <c r="V11" s="226">
        <f>IF(C11="",NA(),IF(OR(C11="Smelter not listed",C11="Smelter not yet identified"),MATCH($B11&amp;$D11,'Smelter Look-up'!$J:$J,0),MATCH($B11&amp;$C11,'Smelter Look-up'!$J:$J,0)))</f>
        <v>600</v>
      </c>
      <c r="X11" s="227">
        <f t="shared" ca="1" si="4"/>
        <v>0</v>
      </c>
      <c r="AB11" s="228" t="str">
        <f t="shared" si="5"/>
        <v>TungstenJapan New Metals Co., Ltd.</v>
      </c>
    </row>
    <row r="12" spans="1:34" s="227" customFormat="1" ht="19.899999999999999" customHeight="1">
      <c r="A12" s="262"/>
      <c r="B12" s="182" t="s">
        <v>1128</v>
      </c>
      <c r="C12" s="186" t="s">
        <v>2539</v>
      </c>
      <c r="D12" s="230"/>
      <c r="E12" s="182" t="str">
        <f ca="1">IF(ISERROR($V12),"",OFFSET('Smelter Look-up'!$D$4,$V12-4,0)&amp;"")</f>
        <v>AUSTRIA</v>
      </c>
      <c r="F12" s="182" t="str">
        <f ca="1">IF(ISERROR($V12),"",OFFSET('Smelter Look-up'!$E$4,$V12-4,0))</f>
        <v>CID002044</v>
      </c>
      <c r="G12" s="182" t="str">
        <f ca="1">IF(C12=$X$4,IF(ISERROR($V12),"Enter smelter details","RMI"),IF(ISERROR($V12),"",OFFSET('Smelter Look-up'!$F$4,$V12-4,0)))</f>
        <v>RMI</v>
      </c>
      <c r="H12" s="183">
        <f ca="1">IF(ISERROR($V12),"",OFFSET('Smelter Look-up'!$G$4,$V12-4,0))</f>
        <v>0</v>
      </c>
      <c r="I12" s="184" t="str">
        <f ca="1">IF(ISERROR($V12),"",OFFSET('Smelter Look-up'!$H$4,$V12-4,0))</f>
        <v>St. Martin i-S</v>
      </c>
      <c r="J12" s="184" t="str">
        <f ca="1">IF(ISERROR($V12),"",OFFSET('Smelter Look-up'!$I$4,$V12-4,0))</f>
        <v>Steiermark</v>
      </c>
      <c r="K12" s="224"/>
      <c r="L12" s="224"/>
      <c r="M12" s="224"/>
      <c r="N12" s="224"/>
      <c r="O12" s="224" t="s">
        <v>1090</v>
      </c>
      <c r="P12" s="185"/>
      <c r="Q12" s="225"/>
      <c r="R12" s="182" t="str">
        <f ca="1">IF(ISERROR($V12),"",OFFSET('Smelter Look-up'!$C$4,$V12-4,0)&amp;"")</f>
        <v>Wolfram Bergbau und Hutten AG</v>
      </c>
      <c r="S12" s="181" t="str">
        <f t="shared" ca="1" si="3"/>
        <v>AT</v>
      </c>
      <c r="T12" s="181" t="str">
        <f ca="1">IF(B12="","",IF(ISERROR(MATCH($J12,SorP!$B$1:$B$6279,0)),"",INDIRECT("'SorP'!$A$"&amp;MATCH($S12&amp;$J12,SorP!C:C,0))))</f>
        <v>AT-6</v>
      </c>
      <c r="U12" s="201"/>
      <c r="V12" s="226">
        <f>IF(C12="",NA(),IF(OR(C12="Smelter not listed",C12="Smelter not yet identified"),MATCH($B12&amp;$D12,'Smelter Look-up'!$J:$J,0),MATCH($B12&amp;$C12,'Smelter Look-up'!$J:$J,0)))</f>
        <v>632</v>
      </c>
      <c r="X12" s="227">
        <f t="shared" ca="1" si="4"/>
        <v>0</v>
      </c>
      <c r="AB12" s="228" t="str">
        <f t="shared" si="5"/>
        <v>TungstenWolfram Bergbau und Hutten AG</v>
      </c>
    </row>
    <row r="13" spans="1:34" s="227" customFormat="1" ht="19.899999999999999" customHeight="1">
      <c r="A13" s="262"/>
      <c r="B13" s="182" t="s">
        <v>1128</v>
      </c>
      <c r="C13" s="186" t="s">
        <v>1378</v>
      </c>
      <c r="D13" s="230"/>
      <c r="E13" s="182" t="str">
        <f ca="1">IF(ISERROR($V13),"",OFFSET('Smelter Look-up'!$D$4,$V13-4,0)&amp;"")</f>
        <v>CHINA</v>
      </c>
      <c r="F13" s="182" t="str">
        <f ca="1">IF(ISERROR($V13),"",OFFSET('Smelter Look-up'!$E$4,$V13-4,0))</f>
        <v>CID002082</v>
      </c>
      <c r="G13" s="182" t="str">
        <f ca="1">IF(C13=$X$4,IF(ISERROR($V13),"Enter smelter details","RMI"),IF(ISERROR($V13),"",OFFSET('Smelter Look-up'!$F$4,$V13-4,0)))</f>
        <v>RMI</v>
      </c>
      <c r="H13" s="183">
        <f ca="1">IF(ISERROR($V13),"",OFFSET('Smelter Look-up'!$G$4,$V13-4,0))</f>
        <v>0</v>
      </c>
      <c r="I13" s="184" t="str">
        <f ca="1">IF(ISERROR($V13),"",OFFSET('Smelter Look-up'!$H$4,$V13-4,0))</f>
        <v>Xiamen</v>
      </c>
      <c r="J13" s="184" t="str">
        <f ca="1">IF(ISERROR($V13),"",OFFSET('Smelter Look-up'!$I$4,$V13-4,0))</f>
        <v>Fujian Sheng</v>
      </c>
      <c r="K13" s="224"/>
      <c r="L13" s="224"/>
      <c r="M13" s="224"/>
      <c r="N13" s="224"/>
      <c r="O13" s="224" t="s">
        <v>1096</v>
      </c>
      <c r="P13" s="185"/>
      <c r="Q13" s="225"/>
      <c r="R13" s="182" t="str">
        <f ca="1">IF(ISERROR($V13),"",OFFSET('Smelter Look-up'!$C$4,$V13-4,0)&amp;"")</f>
        <v>Xiamen Tungsten Co., Ltd.</v>
      </c>
      <c r="S13" s="181" t="str">
        <f t="shared" ca="1" si="3"/>
        <v>CN</v>
      </c>
      <c r="T13" s="181" t="str">
        <f ca="1">IF(B13="","",IF(ISERROR(MATCH($J13,SorP!$B$1:$B$6279,0)),"",INDIRECT("'SorP'!$A$"&amp;MATCH($S13&amp;$J13,SorP!C:C,0))))</f>
        <v>CN-FJ</v>
      </c>
      <c r="U13" s="201"/>
      <c r="V13" s="226">
        <f>IF(C13="",NA(),IF(OR(C13="Smelter not listed",C13="Smelter not yet identified"),MATCH($B13&amp;$D13,'Smelter Look-up'!$J:$J,0),MATCH($B13&amp;$C13,'Smelter Look-up'!$J:$J,0)))</f>
        <v>636</v>
      </c>
      <c r="X13" s="227">
        <f t="shared" ca="1" si="4"/>
        <v>0</v>
      </c>
      <c r="AB13" s="228" t="str">
        <f t="shared" si="5"/>
        <v>TungstenXiamen Tungsten Co., Ltd.</v>
      </c>
    </row>
    <row r="14" spans="1:34" s="227" customFormat="1" ht="19.899999999999999" customHeight="1">
      <c r="A14" s="262"/>
      <c r="B14" s="182" t="s">
        <v>1128</v>
      </c>
      <c r="C14" s="186" t="s">
        <v>151</v>
      </c>
      <c r="D14" s="230"/>
      <c r="E14" s="182" t="str">
        <f ca="1">IF(ISERROR($V14),"",OFFSET('Smelter Look-up'!$D$4,$V14-4,0)&amp;"")</f>
        <v>CHINA</v>
      </c>
      <c r="F14" s="182" t="str">
        <f ca="1">IF(ISERROR($V14),"",OFFSET('Smelter Look-up'!$E$4,$V14-4,0))</f>
        <v>CID002315</v>
      </c>
      <c r="G14" s="182" t="str">
        <f ca="1">IF(C14=$X$4,IF(ISERROR($V14),"Enter smelter details","RMI"),IF(ISERROR($V14),"",OFFSET('Smelter Look-up'!$F$4,$V14-4,0)))</f>
        <v>RMI</v>
      </c>
      <c r="H14" s="183">
        <f ca="1">IF(ISERROR($V14),"",OFFSET('Smelter Look-up'!$G$4,$V14-4,0))</f>
        <v>0</v>
      </c>
      <c r="I14" s="184" t="str">
        <f ca="1">IF(ISERROR($V14),"",OFFSET('Smelter Look-up'!$H$4,$V14-4,0))</f>
        <v>Ganzhou</v>
      </c>
      <c r="J14" s="184" t="str">
        <f ca="1">IF(ISERROR($V14),"",OFFSET('Smelter Look-up'!$I$4,$V14-4,0))</f>
        <v>Jiangxi Sheng</v>
      </c>
      <c r="K14" s="224"/>
      <c r="L14" s="224"/>
      <c r="M14" s="224"/>
      <c r="N14" s="224"/>
      <c r="O14" s="224" t="s">
        <v>1096</v>
      </c>
      <c r="P14" s="185"/>
      <c r="Q14" s="225"/>
      <c r="R14" s="182" t="str">
        <f ca="1">IF(ISERROR($V14),"",OFFSET('Smelter Look-up'!$C$4,$V14-4,0)&amp;"")</f>
        <v>Ganzhou Jiangwu Ferrotungsten Co., Ltd.</v>
      </c>
      <c r="S14" s="181" t="str">
        <f t="shared" ca="1" si="3"/>
        <v>CN</v>
      </c>
      <c r="T14" s="181" t="str">
        <f ca="1">IF(B14="","",IF(ISERROR(MATCH($J14,SorP!$B$1:$B$6279,0)),"",INDIRECT("'SorP'!$A$"&amp;MATCH($S14&amp;$J14,SorP!C:C,0))))</f>
        <v>CN-JX</v>
      </c>
      <c r="U14" s="201"/>
      <c r="V14" s="226">
        <f>IF(C14="",NA(),IF(OR(C14="Smelter not listed",C14="Smelter not yet identified"),MATCH($B14&amp;$D14,'Smelter Look-up'!$J:$J,0),MATCH($B14&amp;$C14,'Smelter Look-up'!$J:$J,0)))</f>
        <v>582</v>
      </c>
      <c r="X14" s="227">
        <f t="shared" ca="1" si="4"/>
        <v>0</v>
      </c>
      <c r="AB14" s="228" t="str">
        <f t="shared" si="5"/>
        <v>TungstenGanzhou Jiangwu Ferrotungsten Co., Ltd.</v>
      </c>
    </row>
    <row r="15" spans="1:34" s="227" customFormat="1" ht="19.899999999999999" customHeight="1">
      <c r="A15" s="262"/>
      <c r="B15" s="182" t="s">
        <v>1128</v>
      </c>
      <c r="C15" s="186" t="s">
        <v>152</v>
      </c>
      <c r="D15" s="230"/>
      <c r="E15" s="182" t="str">
        <f ca="1">IF(ISERROR($V15),"",OFFSET('Smelter Look-up'!$D$4,$V15-4,0)&amp;"")</f>
        <v>CHINA</v>
      </c>
      <c r="F15" s="182" t="str">
        <f ca="1">IF(ISERROR($V15),"",OFFSET('Smelter Look-up'!$E$4,$V15-4,0))</f>
        <v>CID002316</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t="s">
        <v>1096</v>
      </c>
      <c r="P15" s="185"/>
      <c r="Q15" s="225"/>
      <c r="R15" s="182" t="str">
        <f ca="1">IF(ISERROR($V15),"",OFFSET('Smelter Look-up'!$C$4,$V15-4,0)&amp;"")</f>
        <v>Jiangxi Yaosheng Tungsten Co., Ltd.</v>
      </c>
      <c r="S15" s="181" t="str">
        <f t="shared" ca="1" si="3"/>
        <v>CN</v>
      </c>
      <c r="T15" s="181" t="str">
        <f ca="1">IF(B15="","",IF(ISERROR(MATCH($J15,SorP!$B$1:$B$6279,0)),"",INDIRECT("'SorP'!$A$"&amp;MATCH($S15&amp;$J15,SorP!C:C,0))))</f>
        <v>CN-JX</v>
      </c>
      <c r="U15" s="201"/>
      <c r="V15" s="226">
        <f>IF(C15="",NA(),IF(OR(C15="Smelter not listed",C15="Smelter not yet identified"),MATCH($B15&amp;$D15,'Smelter Look-up'!$J:$J,0),MATCH($B15&amp;$C15,'Smelter Look-up'!$J:$J,0)))</f>
        <v>608</v>
      </c>
      <c r="X15" s="227">
        <f t="shared" ca="1" si="4"/>
        <v>0</v>
      </c>
      <c r="AB15" s="228" t="str">
        <f t="shared" si="5"/>
        <v>TungstenJiangxi Yaosheng Tungsten Co., Ltd.</v>
      </c>
    </row>
    <row r="16" spans="1:34" s="227" customFormat="1" ht="19.899999999999999" customHeight="1">
      <c r="A16" s="262"/>
      <c r="B16" s="182" t="s">
        <v>1128</v>
      </c>
      <c r="C16" s="186" t="s">
        <v>153</v>
      </c>
      <c r="D16" s="230"/>
      <c r="E16" s="182" t="str">
        <f ca="1">IF(ISERROR($V16),"",OFFSET('Smelter Look-up'!$D$4,$V16-4,0)&amp;"")</f>
        <v>CHINA</v>
      </c>
      <c r="F16" s="182" t="str">
        <f ca="1">IF(ISERROR($V16),"",OFFSET('Smelter Look-up'!$E$4,$V16-4,0))</f>
        <v>CID002317</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t="s">
        <v>1096</v>
      </c>
      <c r="P16" s="185"/>
      <c r="Q16" s="225"/>
      <c r="R16" s="182" t="str">
        <f ca="1">IF(ISERROR($V16),"",OFFSET('Smelter Look-up'!$C$4,$V16-4,0)&amp;"")</f>
        <v>Jiangxi Xinsheng Tungsten Industry Co., Ltd.</v>
      </c>
      <c r="S16" s="181" t="str">
        <f t="shared" ca="1" si="3"/>
        <v>CN</v>
      </c>
      <c r="T16" s="181" t="str">
        <f ca="1">IF(B16="","",IF(ISERROR(MATCH($J16,SorP!$B$1:$B$6279,0)),"",INDIRECT("'SorP'!$A$"&amp;MATCH($S16&amp;$J16,SorP!C:C,0))))</f>
        <v>CN-JX</v>
      </c>
      <c r="U16" s="201"/>
      <c r="V16" s="226">
        <f>IF(C16="",NA(),IF(OR(C16="Smelter not listed",C16="Smelter not yet identified"),MATCH($B16&amp;$D16,'Smelter Look-up'!$J:$J,0),MATCH($B16&amp;$C16,'Smelter Look-up'!$J:$J,0)))</f>
        <v>607</v>
      </c>
      <c r="X16" s="227">
        <f t="shared" ca="1" si="4"/>
        <v>0</v>
      </c>
      <c r="AB16" s="228" t="str">
        <f t="shared" si="5"/>
        <v>TungstenJiangxi Xinsheng Tungsten Industry Co., Ltd.</v>
      </c>
    </row>
    <row r="17" spans="1:28" s="227" customFormat="1" ht="19.899999999999999" customHeight="1">
      <c r="A17" s="262"/>
      <c r="B17" s="182" t="s">
        <v>1128</v>
      </c>
      <c r="C17" s="186" t="s">
        <v>155</v>
      </c>
      <c r="D17" s="230"/>
      <c r="E17" s="182" t="str">
        <f ca="1">IF(ISERROR($V17),"",OFFSET('Smelter Look-up'!$D$4,$V17-4,0)&amp;"")</f>
        <v>CHINA</v>
      </c>
      <c r="F17" s="182" t="str">
        <f ca="1">IF(ISERROR($V17),"",OFFSET('Smelter Look-up'!$E$4,$V17-4,0))</f>
        <v>CID002319</v>
      </c>
      <c r="G17" s="182" t="str">
        <f ca="1">IF(C17=$X$4,IF(ISERROR($V17),"Enter smelter details","RMI"),IF(ISERROR($V17),"",OFFSET('Smelter Look-up'!$F$4,$V17-4,0)))</f>
        <v>RMI</v>
      </c>
      <c r="H17" s="183">
        <f ca="1">IF(ISERROR($V17),"",OFFSET('Smelter Look-up'!$G$4,$V17-4,0))</f>
        <v>0</v>
      </c>
      <c r="I17" s="184" t="str">
        <f ca="1">IF(ISERROR($V17),"",OFFSET('Smelter Look-up'!$H$4,$V17-4,0))</f>
        <v>Nanfeng Xiaozhai</v>
      </c>
      <c r="J17" s="184" t="str">
        <f ca="1">IF(ISERROR($V17),"",OFFSET('Smelter Look-up'!$I$4,$V17-4,0))</f>
        <v>Yunnan Sheng</v>
      </c>
      <c r="K17" s="224"/>
      <c r="L17" s="224"/>
      <c r="M17" s="224"/>
      <c r="N17" s="224"/>
      <c r="O17" s="224" t="s">
        <v>1096</v>
      </c>
      <c r="P17" s="185"/>
      <c r="Q17" s="225"/>
      <c r="R17" s="182" t="str">
        <f ca="1">IF(ISERROR($V17),"",OFFSET('Smelter Look-up'!$C$4,$V17-4,0)&amp;"")</f>
        <v>Malipo Haiyu Tungsten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615</v>
      </c>
      <c r="X17" s="227">
        <f t="shared" ca="1" si="4"/>
        <v>0</v>
      </c>
      <c r="AB17" s="228" t="str">
        <f t="shared" si="5"/>
        <v>TungstenMalipo Haiyu Tungsten Co., Ltd.</v>
      </c>
    </row>
    <row r="18" spans="1:28" s="227" customFormat="1" ht="19.899999999999999" customHeight="1">
      <c r="A18" s="181"/>
      <c r="B18" s="182" t="s">
        <v>1128</v>
      </c>
      <c r="C18" s="186" t="s">
        <v>157</v>
      </c>
      <c r="D18" s="230"/>
      <c r="E18" s="182" t="str">
        <f ca="1">IF(ISERROR($V18),"",OFFSET('Smelter Look-up'!$D$4,$V18-4,0)&amp;"")</f>
        <v>CHINA</v>
      </c>
      <c r="F18" s="182" t="str">
        <f ca="1">IF(ISERROR($V18),"",OFFSET('Smelter Look-up'!$E$4,$V18-4,0))</f>
        <v>CID002321</v>
      </c>
      <c r="G18" s="182" t="str">
        <f ca="1">IF(C18=$X$4,IF(ISERROR($V18),"Enter smelter details","RMI"),IF(ISERROR($V18),"",OFFSET('Smelter Look-up'!$F$4,$V18-4,0)))</f>
        <v>RMI</v>
      </c>
      <c r="H18" s="183">
        <f ca="1">IF(ISERROR($V18),"",OFFSET('Smelter Look-up'!$G$4,$V18-4,0))</f>
        <v>0</v>
      </c>
      <c r="I18" s="184" t="str">
        <f ca="1">IF(ISERROR($V18),"",OFFSET('Smelter Look-up'!$H$4,$V18-4,0))</f>
        <v>Xiushui</v>
      </c>
      <c r="J18" s="184" t="str">
        <f ca="1">IF(ISERROR($V18),"",OFFSET('Smelter Look-up'!$I$4,$V18-4,0))</f>
        <v>Jiangxi Sheng</v>
      </c>
      <c r="K18" s="224"/>
      <c r="L18" s="224"/>
      <c r="M18" s="224"/>
      <c r="N18" s="224"/>
      <c r="O18" s="224" t="s">
        <v>1096</v>
      </c>
      <c r="P18" s="185"/>
      <c r="Q18" s="225"/>
      <c r="R18" s="182" t="str">
        <f ca="1">IF(ISERROR($V18),"",OFFSET('Smelter Look-up'!$C$4,$V18-4,0)&amp;"")</f>
        <v>Jiangxi Gan Bei Tungsten Co., Ltd.</v>
      </c>
      <c r="S18" s="181" t="str">
        <f t="shared" ca="1" si="3"/>
        <v>CN</v>
      </c>
      <c r="T18" s="181" t="str">
        <f ca="1">IF(B18="","",IF(ISERROR(MATCH($J18,SorP!$B$1:$B$6279,0)),"",INDIRECT("'SorP'!$A$"&amp;MATCH($S18&amp;$J18,SorP!C:C,0))))</f>
        <v>CN-JX</v>
      </c>
      <c r="U18" s="201"/>
      <c r="V18" s="226">
        <f>IF(C18="",NA(),IF(OR(C18="Smelter not listed",C18="Smelter not yet identified"),MATCH($B18&amp;$D18,'Smelter Look-up'!$J:$J,0),MATCH($B18&amp;$C18,'Smelter Look-up'!$J:$J,0)))</f>
        <v>602</v>
      </c>
      <c r="X18" s="227">
        <f t="shared" ca="1" si="4"/>
        <v>0</v>
      </c>
      <c r="AB18" s="228" t="str">
        <f t="shared" si="5"/>
        <v>TungstenJiangxi Gan Bei Tungsten Co., Ltd.</v>
      </c>
    </row>
    <row r="19" spans="1:28" s="227" customFormat="1" ht="89.25">
      <c r="A19" s="181"/>
      <c r="B19" s="182" t="s">
        <v>1128</v>
      </c>
      <c r="C19" s="186" t="s">
        <v>392</v>
      </c>
      <c r="D19" s="230"/>
      <c r="E19" s="182" t="str">
        <f ca="1">IF(ISERROR($V19),"",OFFSET('Smelter Look-up'!$D$4,$V19-4,0)&amp;"")</f>
        <v>CHINA</v>
      </c>
      <c r="F19" s="182" t="str">
        <f ca="1">IF(ISERROR($V19),"",OFFSET('Smelter Look-up'!$E$4,$V19-4,0))</f>
        <v>CID002494</v>
      </c>
      <c r="G19" s="182" t="str">
        <f ca="1">IF(C19=$X$4,IF(ISERROR($V19),"Enter smelter details","RMI"),IF(ISERROR($V19),"",OFFSET('Smelter Look-up'!$F$4,$V19-4,0)))</f>
        <v>RMI</v>
      </c>
      <c r="H19" s="183">
        <f ca="1">IF(ISERROR($V19),"",OFFSET('Smelter Look-up'!$G$4,$V19-4,0))</f>
        <v>0</v>
      </c>
      <c r="I19" s="184" t="str">
        <f ca="1">IF(ISERROR($V19),"",OFFSET('Smelter Look-up'!$H$4,$V19-4,0))</f>
        <v>Ganzhou</v>
      </c>
      <c r="J19" s="184" t="str">
        <f ca="1">IF(ISERROR($V19),"",OFFSET('Smelter Look-up'!$I$4,$V19-4,0))</f>
        <v>Jiangxi Sheng</v>
      </c>
      <c r="K19" s="224"/>
      <c r="L19" s="224"/>
      <c r="M19" s="224"/>
      <c r="N19" s="224"/>
      <c r="O19" s="224" t="s">
        <v>1096</v>
      </c>
      <c r="P19" s="185"/>
      <c r="Q19" s="225"/>
      <c r="R19" s="182" t="str">
        <f ca="1">IF(ISERROR($V19),"",OFFSET('Smelter Look-up'!$C$4,$V19-4,0)&amp;"")</f>
        <v>Ganzhou Seadragon W &amp; Mo Co., Ltd.</v>
      </c>
      <c r="S19" s="181" t="str">
        <f t="shared" ca="1" si="3"/>
        <v>CN</v>
      </c>
      <c r="T19" s="181" t="str">
        <f ca="1">IF(B19="","",IF(ISERROR(MATCH($J19,SorP!$B$1:$B$6279,0)),"",INDIRECT("'SorP'!$A$"&amp;MATCH($S19&amp;$J19,SorP!C:C,0))))</f>
        <v>CN-JX</v>
      </c>
      <c r="U19" s="201"/>
      <c r="V19" s="226">
        <f>IF(C19="",NA(),IF(OR(C19="Smelter not listed",C19="Smelter not yet identified"),MATCH($B19&amp;$D19,'Smelter Look-up'!$J:$J,0),MATCH($B19&amp;$C19,'Smelter Look-up'!$J:$J,0)))</f>
        <v>583</v>
      </c>
      <c r="X19" s="227">
        <f t="shared" ca="1" si="4"/>
        <v>0</v>
      </c>
      <c r="AB19" s="228" t="str">
        <f t="shared" si="5"/>
        <v>TungstenGanzhou Seadragon W &amp; Mo Co., Ltd.</v>
      </c>
    </row>
    <row r="20" spans="1:28" s="227" customFormat="1" ht="76.5">
      <c r="A20" s="181"/>
      <c r="B20" s="182" t="s">
        <v>1128</v>
      </c>
      <c r="C20" s="186" t="s">
        <v>15082</v>
      </c>
      <c r="D20" s="230"/>
      <c r="E20" s="182" t="str">
        <f ca="1">IF(ISERROR($V20),"",OFFSET('Smelter Look-up'!$D$4,$V20-4,0)&amp;"")</f>
        <v>GERMANY</v>
      </c>
      <c r="F20" s="182" t="str">
        <f ca="1">IF(ISERROR($V20),"",OFFSET('Smelter Look-up'!$E$4,$V20-4,0))</f>
        <v>CID002542</v>
      </c>
      <c r="G20" s="182" t="str">
        <f ca="1">IF(C20=$X$4,IF(ISERROR($V20),"Enter smelter details","RMI"),IF(ISERROR($V20),"",OFFSET('Smelter Look-up'!$F$4,$V20-4,0)))</f>
        <v>RMI</v>
      </c>
      <c r="H20" s="183">
        <f ca="1">IF(ISERROR($V20),"",OFFSET('Smelter Look-up'!$G$4,$V20-4,0))</f>
        <v>0</v>
      </c>
      <c r="I20" s="184" t="str">
        <f ca="1">IF(ISERROR($V20),"",OFFSET('Smelter Look-up'!$H$4,$V20-4,0))</f>
        <v>Laufenburg</v>
      </c>
      <c r="J20" s="184" t="str">
        <f ca="1">IF(ISERROR($V20),"",OFFSET('Smelter Look-up'!$I$4,$V20-4,0))</f>
        <v>Baden-Württemberg</v>
      </c>
      <c r="K20" s="224"/>
      <c r="L20" s="224"/>
      <c r="M20" s="224"/>
      <c r="N20" s="224"/>
      <c r="O20" s="224" t="s">
        <v>1097</v>
      </c>
      <c r="P20" s="185"/>
      <c r="Q20" s="225"/>
      <c r="R20" s="182" t="str">
        <f ca="1">IF(ISERROR($V20),"",OFFSET('Smelter Look-up'!$C$4,$V20-4,0)&amp;"")</f>
        <v>TANIOBIS Smelting GmbH &amp; Co. KG</v>
      </c>
      <c r="S20" s="181" t="str">
        <f t="shared" ca="1" si="3"/>
        <v>DE</v>
      </c>
      <c r="T20" s="181" t="str">
        <f ca="1">IF(B20="","",IF(ISERROR(MATCH($J20,SorP!$B$1:$B$6279,0)),"",INDIRECT("'SorP'!$A$"&amp;MATCH($S20&amp;$J20,SorP!C:C,0))))</f>
        <v>DE-BW</v>
      </c>
      <c r="U20" s="201"/>
      <c r="V20" s="226">
        <f>IF(C20="",NA(),IF(OR(C20="Smelter not listed",C20="Smelter not yet identified"),MATCH($B20&amp;$D20,'Smelter Look-up'!$J:$J,0),MATCH($B20&amp;$C20,'Smelter Look-up'!$J:$J,0)))</f>
        <v>627</v>
      </c>
      <c r="X20" s="227">
        <f t="shared" ca="1" si="4"/>
        <v>0</v>
      </c>
      <c r="AB20" s="228" t="str">
        <f t="shared" si="5"/>
        <v>TungstenTANIOBIS Smelting GmbH &amp; Co. KG</v>
      </c>
    </row>
    <row r="21" spans="1:28" s="227" customFormat="1" ht="20.25">
      <c r="A21" s="181"/>
      <c r="B21" s="182"/>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8CFEDDD-624F-41CE-BD5A-E57D45704AF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D68" sqref="D6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Gates Industrial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1">
      <c r="A6" s="90" t="str">
        <f ca="1">Declaration!B10</f>
        <v>Description of Scope:</v>
      </c>
      <c r="B6" s="89" t="str">
        <f>Declaration!D10</f>
        <v>Gates Industrial Corporation plc (Gates) is reporting 3TG data for all products manufactured by Gates, which includes, but is not limited to, Gates Corporation, Atlas Hydraulics, and Rapro.</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Thomas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christopher.thomas2@gates.com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303-744-1911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Cristin Bracken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compliance@gates.com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45210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https://www.gates.com/content/dam/gates/home/knowledge-center/resource-library/policies/hse-policies/conflict_mineral_policy.pdf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2" activePane="bottomLeft" state="frozen"/>
      <selection activeCell="A4" sqref="A4"/>
      <selection pane="bottomLeft" activeCell="B8" sqref="B8"/>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Streff, Tara</cp:lastModifiedBy>
  <cp:lastPrinted>2015-04-21T20:47:43Z</cp:lastPrinted>
  <dcterms:created xsi:type="dcterms:W3CDTF">2010-06-21T21:00:23Z</dcterms:created>
  <dcterms:modified xsi:type="dcterms:W3CDTF">2023-10-26T16:30:20Z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